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S57" i="1"/>
  <c r="L58" s="1"/>
  <c r="Q57"/>
  <c r="Q58" s="1"/>
  <c r="S55"/>
  <c r="I56" s="1"/>
  <c r="Q55"/>
  <c r="Q56" s="1"/>
  <c r="Q53"/>
  <c r="S53" s="1"/>
  <c r="Q51"/>
  <c r="S51" s="1"/>
  <c r="Q49"/>
  <c r="S49" s="1"/>
  <c r="S48"/>
  <c r="Q48"/>
  <c r="L48"/>
  <c r="K48"/>
  <c r="I48"/>
  <c r="D48"/>
  <c r="C48"/>
  <c r="U47"/>
  <c r="S47"/>
  <c r="M48" s="1"/>
  <c r="Q47"/>
  <c r="Q46"/>
  <c r="N46"/>
  <c r="I46"/>
  <c r="F46"/>
  <c r="U45"/>
  <c r="S45"/>
  <c r="R46" s="1"/>
  <c r="Q45"/>
  <c r="S44"/>
  <c r="R44"/>
  <c r="N44"/>
  <c r="M44"/>
  <c r="K44"/>
  <c r="J44"/>
  <c r="F44"/>
  <c r="E44"/>
  <c r="C44"/>
  <c r="B44"/>
  <c r="S43"/>
  <c r="O44" s="1"/>
  <c r="Q43"/>
  <c r="Q44" s="1"/>
  <c r="S42"/>
  <c r="K42"/>
  <c r="C42"/>
  <c r="S41"/>
  <c r="L42" s="1"/>
  <c r="Q41"/>
  <c r="Q42" s="1"/>
  <c r="S39"/>
  <c r="I40" s="1"/>
  <c r="Q39"/>
  <c r="Q40" s="1"/>
  <c r="Q37"/>
  <c r="S37" s="1"/>
  <c r="Q35"/>
  <c r="S35" s="1"/>
  <c r="Q33"/>
  <c r="S33" s="1"/>
  <c r="S32"/>
  <c r="Q32"/>
  <c r="L32"/>
  <c r="K32"/>
  <c r="I32"/>
  <c r="H32"/>
  <c r="D32"/>
  <c r="C32"/>
  <c r="U31"/>
  <c r="S31"/>
  <c r="M32" s="1"/>
  <c r="Q31"/>
  <c r="Q30"/>
  <c r="N30"/>
  <c r="I30"/>
  <c r="F30"/>
  <c r="U29"/>
  <c r="S29"/>
  <c r="R30" s="1"/>
  <c r="Q29"/>
  <c r="S28"/>
  <c r="Q28"/>
  <c r="P28"/>
  <c r="O28"/>
  <c r="N28"/>
  <c r="M28"/>
  <c r="L28"/>
  <c r="K28"/>
  <c r="J28"/>
  <c r="I28"/>
  <c r="H28"/>
  <c r="G28"/>
  <c r="F28"/>
  <c r="E28"/>
  <c r="D28"/>
  <c r="C28"/>
  <c r="B28"/>
  <c r="U27"/>
  <c r="Q27"/>
  <c r="R27" s="1"/>
  <c r="R28" s="1"/>
  <c r="S26"/>
  <c r="R26"/>
  <c r="P26"/>
  <c r="O26"/>
  <c r="N26"/>
  <c r="M26"/>
  <c r="L26"/>
  <c r="K26"/>
  <c r="J26"/>
  <c r="I26"/>
  <c r="H26"/>
  <c r="G26"/>
  <c r="F26"/>
  <c r="E26"/>
  <c r="D26"/>
  <c r="C26"/>
  <c r="B26"/>
  <c r="U25"/>
  <c r="Q25"/>
  <c r="Q26" s="1"/>
  <c r="S24"/>
  <c r="R24"/>
  <c r="P24"/>
  <c r="O24"/>
  <c r="N24"/>
  <c r="M24"/>
  <c r="L24"/>
  <c r="K24"/>
  <c r="J24"/>
  <c r="I24"/>
  <c r="H24"/>
  <c r="G24"/>
  <c r="F24"/>
  <c r="E24"/>
  <c r="D24"/>
  <c r="C24"/>
  <c r="B24"/>
  <c r="Q23"/>
  <c r="Q24" s="1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U21"/>
  <c r="Q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U19"/>
  <c r="Q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Q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Q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13"/>
  <c r="Q13"/>
  <c r="S12"/>
  <c r="R12"/>
  <c r="P12"/>
  <c r="O12"/>
  <c r="N12"/>
  <c r="M12"/>
  <c r="L12"/>
  <c r="K12"/>
  <c r="J12"/>
  <c r="I12"/>
  <c r="H12"/>
  <c r="G12"/>
  <c r="F12"/>
  <c r="E12"/>
  <c r="D12"/>
  <c r="C12"/>
  <c r="B12"/>
  <c r="U11"/>
  <c r="Q11"/>
  <c r="Q12" s="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Q9"/>
  <c r="S8"/>
  <c r="R8"/>
  <c r="P8"/>
  <c r="O8"/>
  <c r="N8"/>
  <c r="M8"/>
  <c r="L8"/>
  <c r="K8"/>
  <c r="J8"/>
  <c r="I8"/>
  <c r="H8"/>
  <c r="G8"/>
  <c r="F8"/>
  <c r="E8"/>
  <c r="D8"/>
  <c r="C8"/>
  <c r="B8"/>
  <c r="U7"/>
  <c r="Q7"/>
  <c r="Q8" s="1"/>
  <c r="S6"/>
  <c r="R6"/>
  <c r="Q6"/>
  <c r="P6"/>
  <c r="O6"/>
  <c r="N6"/>
  <c r="M6"/>
  <c r="L6"/>
  <c r="K6"/>
  <c r="J6"/>
  <c r="I6"/>
  <c r="H6"/>
  <c r="G6"/>
  <c r="F6"/>
  <c r="E6"/>
  <c r="D6"/>
  <c r="C6"/>
  <c r="B6"/>
  <c r="U5"/>
  <c r="Q5"/>
  <c r="N38" l="1"/>
  <c r="F38"/>
  <c r="O38"/>
  <c r="G38"/>
  <c r="I38"/>
  <c r="P38"/>
  <c r="H38"/>
  <c r="Q38"/>
  <c r="U37"/>
  <c r="R38"/>
  <c r="J38"/>
  <c r="B38"/>
  <c r="S38"/>
  <c r="K38"/>
  <c r="C38"/>
  <c r="L38"/>
  <c r="D38"/>
  <c r="M38"/>
  <c r="E38"/>
  <c r="S36"/>
  <c r="K36"/>
  <c r="C36"/>
  <c r="L36"/>
  <c r="D36"/>
  <c r="M36"/>
  <c r="E36"/>
  <c r="N36"/>
  <c r="F36"/>
  <c r="O36"/>
  <c r="G36"/>
  <c r="P36"/>
  <c r="H36"/>
  <c r="I36"/>
  <c r="U35"/>
  <c r="R36"/>
  <c r="J36"/>
  <c r="B36"/>
  <c r="N54"/>
  <c r="F54"/>
  <c r="O54"/>
  <c r="G54"/>
  <c r="P54"/>
  <c r="H54"/>
  <c r="Q54"/>
  <c r="I54"/>
  <c r="U53"/>
  <c r="R54"/>
  <c r="J54"/>
  <c r="B54"/>
  <c r="S54"/>
  <c r="K54"/>
  <c r="C54"/>
  <c r="L54"/>
  <c r="D54"/>
  <c r="M54"/>
  <c r="E54"/>
  <c r="P34"/>
  <c r="H34"/>
  <c r="I34"/>
  <c r="U33"/>
  <c r="R34"/>
  <c r="J34"/>
  <c r="B34"/>
  <c r="S34"/>
  <c r="K34"/>
  <c r="C34"/>
  <c r="L34"/>
  <c r="D34"/>
  <c r="M34"/>
  <c r="E34"/>
  <c r="N34"/>
  <c r="F34"/>
  <c r="O34"/>
  <c r="G34"/>
  <c r="S52"/>
  <c r="K52"/>
  <c r="C52"/>
  <c r="L52"/>
  <c r="D52"/>
  <c r="M52"/>
  <c r="E52"/>
  <c r="N52"/>
  <c r="F52"/>
  <c r="O52"/>
  <c r="G52"/>
  <c r="P52"/>
  <c r="H52"/>
  <c r="I52"/>
  <c r="U51"/>
  <c r="R52"/>
  <c r="J52"/>
  <c r="B52"/>
  <c r="P50"/>
  <c r="H50"/>
  <c r="I50"/>
  <c r="U49"/>
  <c r="R50"/>
  <c r="J50"/>
  <c r="B50"/>
  <c r="S50"/>
  <c r="K50"/>
  <c r="C50"/>
  <c r="L50"/>
  <c r="D50"/>
  <c r="M50"/>
  <c r="E50"/>
  <c r="N50"/>
  <c r="F50"/>
  <c r="O50"/>
  <c r="G50"/>
  <c r="H40"/>
  <c r="P40"/>
  <c r="H56"/>
  <c r="P56"/>
  <c r="C58"/>
  <c r="K58"/>
  <c r="S58"/>
  <c r="H30"/>
  <c r="P30"/>
  <c r="Q36"/>
  <c r="G40"/>
  <c r="O40"/>
  <c r="B42"/>
  <c r="J42"/>
  <c r="R42"/>
  <c r="H46"/>
  <c r="P46"/>
  <c r="Q52"/>
  <c r="G56"/>
  <c r="O56"/>
  <c r="B58"/>
  <c r="J58"/>
  <c r="R58"/>
  <c r="G30"/>
  <c r="O30"/>
  <c r="B32"/>
  <c r="J32"/>
  <c r="R32"/>
  <c r="F40"/>
  <c r="N40"/>
  <c r="U41"/>
  <c r="I42"/>
  <c r="D44"/>
  <c r="L44"/>
  <c r="G46"/>
  <c r="O46"/>
  <c r="B48"/>
  <c r="J48"/>
  <c r="R48"/>
  <c r="F56"/>
  <c r="N56"/>
  <c r="U57"/>
  <c r="I58"/>
  <c r="E40"/>
  <c r="M40"/>
  <c r="H42"/>
  <c r="P42"/>
  <c r="E56"/>
  <c r="M56"/>
  <c r="P58"/>
  <c r="E30"/>
  <c r="P32"/>
  <c r="L40"/>
  <c r="G42"/>
  <c r="O42"/>
  <c r="E46"/>
  <c r="M46"/>
  <c r="H48"/>
  <c r="P48"/>
  <c r="D56"/>
  <c r="L56"/>
  <c r="O58"/>
  <c r="D30"/>
  <c r="L30"/>
  <c r="G32"/>
  <c r="O32"/>
  <c r="C40"/>
  <c r="K40"/>
  <c r="S40"/>
  <c r="F42"/>
  <c r="N42"/>
  <c r="U43"/>
  <c r="I44"/>
  <c r="D46"/>
  <c r="L46"/>
  <c r="G48"/>
  <c r="O48"/>
  <c r="C56"/>
  <c r="K56"/>
  <c r="S56"/>
  <c r="F58"/>
  <c r="N58"/>
  <c r="H58"/>
  <c r="M30"/>
  <c r="C30"/>
  <c r="K30"/>
  <c r="S30"/>
  <c r="F32"/>
  <c r="N32"/>
  <c r="Q34"/>
  <c r="B40"/>
  <c r="J40"/>
  <c r="R40"/>
  <c r="E42"/>
  <c r="M42"/>
  <c r="H44"/>
  <c r="P44"/>
  <c r="C46"/>
  <c r="K46"/>
  <c r="S46"/>
  <c r="F48"/>
  <c r="N48"/>
  <c r="Q50"/>
  <c r="B56"/>
  <c r="J56"/>
  <c r="R56"/>
  <c r="E58"/>
  <c r="M58"/>
  <c r="D40"/>
  <c r="G58"/>
  <c r="B30"/>
  <c r="J30"/>
  <c r="E32"/>
  <c r="U39"/>
  <c r="D42"/>
  <c r="G44"/>
  <c r="B46"/>
  <c r="J46"/>
  <c r="E48"/>
  <c r="U55"/>
  <c r="D58"/>
</calcChain>
</file>

<file path=xl/sharedStrings.xml><?xml version="1.0" encoding="utf-8"?>
<sst xmlns="http://schemas.openxmlformats.org/spreadsheetml/2006/main" count="132" uniqueCount="104">
  <si>
    <t>Taka in crore</t>
  </si>
  <si>
    <t>Period</t>
  </si>
  <si>
    <t>Bangladesh Bureau of Statistics.</t>
  </si>
  <si>
    <t xml:space="preserve">GROSS DOMESTIC PRODUCT OF </t>
  </si>
  <si>
    <t>1996-97</t>
  </si>
  <si>
    <t>1997-98</t>
  </si>
  <si>
    <t>BANGLADESH AT CURRENT MARKET PRICE</t>
  </si>
  <si>
    <t>Agricul-ture and Forestry</t>
  </si>
  <si>
    <t>Fishing</t>
  </si>
  <si>
    <t>Whole-sale      and Retail Trade</t>
  </si>
  <si>
    <t>Hotel and Restau-rants</t>
  </si>
  <si>
    <t>Transport, Storage and Commu-nication</t>
  </si>
  <si>
    <t>Finan-cial     Inter-medi-ations</t>
  </si>
  <si>
    <t>Real Estate, Renting and Business Activities</t>
  </si>
  <si>
    <t>Public Adminis-tration     and Defence</t>
  </si>
  <si>
    <t>Health and      Social Works</t>
  </si>
  <si>
    <t>Commu-nity, Social and Personal Services</t>
  </si>
  <si>
    <t>GDP at Current Producer Price     (1 to 15)</t>
  </si>
  <si>
    <t>Import Duty</t>
  </si>
  <si>
    <t>GDP at Current Market Price (16+17)</t>
  </si>
  <si>
    <t>Net Primary Income from Abroad</t>
  </si>
  <si>
    <t>Gross National Income (GNI) (18+19)</t>
  </si>
  <si>
    <t>7368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</si>
  <si>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</si>
  <si>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</si>
  <si>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</si>
  <si>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</si>
  <si>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</si>
  <si>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</si>
  <si>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</si>
  <si>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</si>
  <si>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</si>
  <si>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</si>
  <si>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</si>
  <si>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</si>
  <si>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</si>
  <si>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</si>
  <si>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</si>
  <si>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</si>
  <si>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</si>
  <si>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</si>
  <si>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</si>
  <si>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</si>
  <si>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</si>
  <si>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</si>
  <si>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</si>
  <si>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</si>
  <si>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</si>
  <si>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</si>
  <si>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35276</t>
  </si>
  <si>
    <t>2007-08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</si>
  <si>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</si>
  <si>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</si>
  <si>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</si>
  <si>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</si>
  <si>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</si>
  <si>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</si>
  <si>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</si>
  <si>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</si>
  <si>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</si>
  <si>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</si>
  <si>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</si>
  <si>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</si>
  <si>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</si>
  <si>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</si>
  <si>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50200</t>
  </si>
  <si>
    <t>545822</t>
  </si>
  <si>
    <t>2008-09</t>
  </si>
  <si>
    <t>2009-10</t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</si>
  <si>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</si>
  <si>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</si>
  <si>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</si>
  <si>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</si>
  <si>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</si>
  <si>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</si>
  <si>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</si>
  <si>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</si>
  <si>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</si>
  <si>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</si>
  <si>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64604</t>
  </si>
  <si>
    <t>2010-11</t>
  </si>
  <si>
    <t>72514</t>
  </si>
  <si>
    <t>2011-12</t>
  </si>
  <si>
    <t>2005-06*</t>
  </si>
  <si>
    <t>2006-07*</t>
  </si>
  <si>
    <t>2007-08*</t>
  </si>
  <si>
    <t>2008-09*</t>
  </si>
  <si>
    <t>2009-10*</t>
  </si>
  <si>
    <t>2010-11*</t>
  </si>
  <si>
    <t>2011-12*</t>
  </si>
  <si>
    <t>2012-13*</t>
  </si>
  <si>
    <t xml:space="preserve">Figures within the parentheses indicate the percentage of sectoral share to total GDP at current market price. </t>
  </si>
  <si>
    <t>TABLE-IXA</t>
  </si>
  <si>
    <t>Mining and Quarry-ing</t>
  </si>
  <si>
    <t>Manufa-cturing</t>
  </si>
  <si>
    <t>Electri-city         Gas &amp; Water Supply</t>
  </si>
  <si>
    <t>Constr-uctions</t>
  </si>
  <si>
    <t>Educa-tion</t>
  </si>
  <si>
    <r>
      <t>2013-14</t>
    </r>
    <r>
      <rPr>
        <sz val="8"/>
        <rFont val="Times New Roman"/>
        <family val="1"/>
      </rPr>
      <t>*</t>
    </r>
  </si>
  <si>
    <r>
      <t>2014-15</t>
    </r>
    <r>
      <rPr>
        <sz val="8"/>
        <rFont val="Times New Roman"/>
        <family val="1"/>
      </rPr>
      <t>*</t>
    </r>
  </si>
  <si>
    <r>
      <t>2015-16</t>
    </r>
    <r>
      <rPr>
        <sz val="8"/>
        <rFont val="Times New Roman"/>
        <family val="1"/>
      </rPr>
      <t>*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</si>
  <si>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</si>
  <si>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  </t>
    </r>
  </si>
  <si>
    <t xml:space="preserve"> *= New base Year 2005-06.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</si>
</sst>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\(0.00\)"/>
    <numFmt numFmtId="166" formatCode="0.0000000000000_);\(0.0000000000000\)"/>
    <numFmt numFmtId="167" formatCode="0.000000000000_);\(0.000000000000\)"/>
    <numFmt numFmtId="168" formatCode="#,##0.00000000000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3">
    <xf numFmtId="0" fontId="0" fillId="0" borderId="0"/>
    <xf numFmtId="0" fontId="2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5" fillId="6" borderId="4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4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4" applyNumberFormat="0" applyAlignment="0" applyProtection="0"/>
    <xf numFmtId="0" fontId="24" fillId="5" borderId="4" applyNumberFormat="0" applyAlignment="0" applyProtection="0"/>
    <xf numFmtId="0" fontId="24" fillId="5" borderId="4" applyNumberFormat="0" applyAlignment="0" applyProtection="0"/>
    <xf numFmtId="0" fontId="24" fillId="5" borderId="4" applyNumberFormat="0" applyAlignment="0" applyProtection="0"/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7" fillId="6" borderId="5" applyNumberFormat="0" applyAlignment="0" applyProtection="0"/>
    <xf numFmtId="0" fontId="27" fillId="6" borderId="5" applyNumberFormat="0" applyAlignment="0" applyProtection="0"/>
    <xf numFmtId="0" fontId="27" fillId="6" borderId="5" applyNumberFormat="0" applyAlignment="0" applyProtection="0"/>
    <xf numFmtId="0" fontId="27" fillId="6" borderId="5" applyNumberFormat="0" applyAlignment="0" applyProtection="0"/>
    <xf numFmtId="0" fontId="27" fillId="6" borderId="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76">
    <xf numFmtId="0" fontId="0" fillId="0" borderId="0" xfId="0"/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 wrapText="1"/>
    </xf>
    <xf numFmtId="0" fontId="11" fillId="0" borderId="0" xfId="0" applyFont="1" applyBorder="1" applyAlignment="1">
      <alignment wrapText="1"/>
    </xf>
    <xf numFmtId="0" fontId="31" fillId="0" borderId="0" xfId="0" applyFont="1"/>
    <xf numFmtId="0" fontId="9" fillId="0" borderId="10" xfId="0" applyFont="1" applyBorder="1" applyAlignment="1">
      <alignment wrapText="1"/>
    </xf>
    <xf numFmtId="0" fontId="9" fillId="0" borderId="0" xfId="0" applyFont="1"/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horizontal="right" wrapText="1"/>
    </xf>
    <xf numFmtId="0" fontId="5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4" fillId="0" borderId="0" xfId="0" applyFont="1"/>
    <xf numFmtId="0" fontId="8" fillId="33" borderId="0" xfId="0" applyFont="1" applyFill="1" applyBorder="1"/>
    <xf numFmtId="164" fontId="8" fillId="33" borderId="0" xfId="0" applyNumberFormat="1" applyFont="1" applyFill="1" applyBorder="1" applyAlignment="1">
      <alignment horizontal="center"/>
    </xf>
    <xf numFmtId="0" fontId="8" fillId="33" borderId="0" xfId="0" applyNumberFormat="1" applyFont="1" applyFill="1" applyBorder="1" applyAlignment="1">
      <alignment horizontal="center"/>
    </xf>
    <xf numFmtId="0" fontId="8" fillId="33" borderId="0" xfId="0" applyFont="1" applyFill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49" fontId="8" fillId="33" borderId="0" xfId="0" applyNumberFormat="1" applyFont="1" applyFill="1" applyBorder="1"/>
    <xf numFmtId="49" fontId="8" fillId="0" borderId="0" xfId="0" applyNumberFormat="1" applyFont="1" applyBorder="1" applyAlignment="1">
      <alignment horizontal="center"/>
    </xf>
    <xf numFmtId="49" fontId="8" fillId="33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/>
    </xf>
    <xf numFmtId="164" fontId="8" fillId="33" borderId="0" xfId="0" applyNumberFormat="1" applyFont="1" applyFill="1" applyBorder="1" applyAlignment="1">
      <alignment horizontal="center" vertical="center"/>
    </xf>
    <xf numFmtId="0" fontId="8" fillId="33" borderId="11" xfId="0" applyFont="1" applyFill="1" applyBorder="1"/>
    <xf numFmtId="164" fontId="8" fillId="33" borderId="11" xfId="0" applyNumberFormat="1" applyFont="1" applyFill="1" applyBorder="1" applyAlignment="1">
      <alignment horizontal="center" vertical="center"/>
    </xf>
    <xf numFmtId="49" fontId="8" fillId="33" borderId="11" xfId="0" applyNumberFormat="1" applyFont="1" applyFill="1" applyBorder="1"/>
    <xf numFmtId="0" fontId="8" fillId="33" borderId="11" xfId="0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33" fillId="0" borderId="0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166" fontId="4" fillId="0" borderId="0" xfId="0" applyNumberFormat="1" applyFont="1" applyBorder="1"/>
    <xf numFmtId="167" fontId="4" fillId="0" borderId="0" xfId="0" applyNumberFormat="1" applyFont="1" applyBorder="1"/>
    <xf numFmtId="166" fontId="8" fillId="0" borderId="0" xfId="0" applyNumberFormat="1" applyFont="1"/>
    <xf numFmtId="168" fontId="34" fillId="0" borderId="0" xfId="137" applyNumberFormat="1" applyFont="1" applyFill="1" applyBorder="1" applyAlignment="1" applyProtection="1">
      <alignment horizontal="right"/>
    </xf>
    <xf numFmtId="3" fontId="34" fillId="0" borderId="0" xfId="137" applyNumberFormat="1" applyFont="1" applyFill="1" applyBorder="1" applyAlignment="1" applyProtection="1">
      <alignment horizontal="right"/>
    </xf>
    <xf numFmtId="3" fontId="34" fillId="0" borderId="0" xfId="137" applyNumberFormat="1" applyFont="1" applyFill="1" applyBorder="1" applyProtection="1"/>
    <xf numFmtId="3" fontId="34" fillId="0" borderId="0" xfId="137" applyNumberFormat="1" applyFont="1" applyFill="1" applyBorder="1" applyProtection="1">
      <protection locked="0"/>
    </xf>
  </cellXfs>
  <cellStyles count="233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3 2" xfId="12"/>
    <cellStyle name="20% - Accent3 3" xfId="13"/>
    <cellStyle name="20% - Accent3 4" xfId="14"/>
    <cellStyle name="20% - Accent3 5" xfId="15"/>
    <cellStyle name="20% - Accent3 6" xfId="16"/>
    <cellStyle name="20% - Accent4 2" xfId="17"/>
    <cellStyle name="20% - Accent4 3" xfId="18"/>
    <cellStyle name="20% - Accent4 4" xfId="19"/>
    <cellStyle name="20% - Accent4 5" xfId="20"/>
    <cellStyle name="20% - Accent4 6" xfId="21"/>
    <cellStyle name="20% - Accent5 2" xfId="22"/>
    <cellStyle name="20% - Accent5 3" xfId="23"/>
    <cellStyle name="20% - Accent5 4" xfId="24"/>
    <cellStyle name="20% - Accent5 5" xfId="25"/>
    <cellStyle name="20% - Accent5 6" xfId="26"/>
    <cellStyle name="20% - Accent6 2" xfId="27"/>
    <cellStyle name="20% - Accent6 3" xfId="28"/>
    <cellStyle name="20% - Accent6 4" xfId="29"/>
    <cellStyle name="20% - Accent6 5" xfId="30"/>
    <cellStyle name="20% - Accent6 6" xfId="31"/>
    <cellStyle name="40% - Accent1 2" xfId="32"/>
    <cellStyle name="40% - Accent1 3" xfId="33"/>
    <cellStyle name="40% - Accent1 4" xfId="34"/>
    <cellStyle name="40% - Accent1 5" xfId="35"/>
    <cellStyle name="40% - Accent1 6" xfId="36"/>
    <cellStyle name="40% - Accent2 2" xfId="37"/>
    <cellStyle name="40% - Accent2 3" xfId="38"/>
    <cellStyle name="40% - Accent2 4" xfId="39"/>
    <cellStyle name="40% - Accent2 5" xfId="40"/>
    <cellStyle name="40% - Accent2 6" xfId="41"/>
    <cellStyle name="40% - Accent3 2" xfId="42"/>
    <cellStyle name="40% - Accent3 3" xfId="43"/>
    <cellStyle name="40% - Accent3 4" xfId="44"/>
    <cellStyle name="40% - Accent3 5" xfId="45"/>
    <cellStyle name="40% - Accent3 6" xfId="46"/>
    <cellStyle name="40% - Accent4 2" xfId="47"/>
    <cellStyle name="40% - Accent4 3" xfId="48"/>
    <cellStyle name="40% - Accent4 4" xfId="49"/>
    <cellStyle name="40% - Accent4 5" xfId="50"/>
    <cellStyle name="40% - Accent4 6" xfId="51"/>
    <cellStyle name="40% - Accent5 2" xfId="52"/>
    <cellStyle name="40% - Accent5 3" xfId="53"/>
    <cellStyle name="40% - Accent5 4" xfId="54"/>
    <cellStyle name="40% - Accent5 5" xfId="55"/>
    <cellStyle name="40% - Accent5 6" xfId="56"/>
    <cellStyle name="40% - Accent6 2" xfId="57"/>
    <cellStyle name="40% - Accent6 3" xfId="58"/>
    <cellStyle name="40% - Accent6 4" xfId="59"/>
    <cellStyle name="40% - Accent6 5" xfId="60"/>
    <cellStyle name="40% - Accent6 6" xfId="61"/>
    <cellStyle name="60% - Accent1 2" xfId="62"/>
    <cellStyle name="60% - Accent1 3" xfId="63"/>
    <cellStyle name="60% - Accent1 4" xfId="64"/>
    <cellStyle name="60% - Accent1 5" xfId="65"/>
    <cellStyle name="60% - Accent1 6" xfId="66"/>
    <cellStyle name="60% - Accent2 2" xfId="67"/>
    <cellStyle name="60% - Accent2 3" xfId="68"/>
    <cellStyle name="60% - Accent2 4" xfId="69"/>
    <cellStyle name="60% - Accent2 5" xfId="70"/>
    <cellStyle name="60% - Accent2 6" xfId="71"/>
    <cellStyle name="60% - Accent3 2" xfId="72"/>
    <cellStyle name="60% - Accent3 3" xfId="73"/>
    <cellStyle name="60% - Accent3 4" xfId="74"/>
    <cellStyle name="60% - Accent3 5" xfId="75"/>
    <cellStyle name="60% - Accent3 6" xfId="76"/>
    <cellStyle name="60% - Accent4 2" xfId="77"/>
    <cellStyle name="60% - Accent4 3" xfId="78"/>
    <cellStyle name="60% - Accent4 4" xfId="79"/>
    <cellStyle name="60% - Accent4 5" xfId="80"/>
    <cellStyle name="60% - Accent4 6" xfId="81"/>
    <cellStyle name="60% - Accent5 2" xfId="82"/>
    <cellStyle name="60% - Accent5 3" xfId="83"/>
    <cellStyle name="60% - Accent5 4" xfId="84"/>
    <cellStyle name="60% - Accent5 5" xfId="85"/>
    <cellStyle name="60% - Accent5 6" xfId="86"/>
    <cellStyle name="60% - Accent6 2" xfId="87"/>
    <cellStyle name="60% - Accent6 3" xfId="88"/>
    <cellStyle name="60% - Accent6 4" xfId="89"/>
    <cellStyle name="60% - Accent6 5" xfId="90"/>
    <cellStyle name="60% - Accent6 6" xfId="91"/>
    <cellStyle name="Accent1 2" xfId="92"/>
    <cellStyle name="Accent1 3" xfId="93"/>
    <cellStyle name="Accent1 4" xfId="94"/>
    <cellStyle name="Accent1 5" xfId="95"/>
    <cellStyle name="Accent1 6" xfId="96"/>
    <cellStyle name="Accent2 2" xfId="97"/>
    <cellStyle name="Accent2 3" xfId="98"/>
    <cellStyle name="Accent2 4" xfId="99"/>
    <cellStyle name="Accent2 5" xfId="100"/>
    <cellStyle name="Accent2 6" xfId="101"/>
    <cellStyle name="Accent3 2" xfId="102"/>
    <cellStyle name="Accent3 3" xfId="103"/>
    <cellStyle name="Accent3 4" xfId="104"/>
    <cellStyle name="Accent3 5" xfId="105"/>
    <cellStyle name="Accent3 6" xfId="106"/>
    <cellStyle name="Accent4 2" xfId="107"/>
    <cellStyle name="Accent4 3" xfId="108"/>
    <cellStyle name="Accent4 4" xfId="109"/>
    <cellStyle name="Accent4 5" xfId="110"/>
    <cellStyle name="Accent4 6" xfId="111"/>
    <cellStyle name="Accent5 2" xfId="112"/>
    <cellStyle name="Accent5 3" xfId="113"/>
    <cellStyle name="Accent5 4" xfId="114"/>
    <cellStyle name="Accent5 5" xfId="115"/>
    <cellStyle name="Accent5 6" xfId="116"/>
    <cellStyle name="Accent6 2" xfId="117"/>
    <cellStyle name="Accent6 3" xfId="118"/>
    <cellStyle name="Accent6 4" xfId="119"/>
    <cellStyle name="Accent6 5" xfId="120"/>
    <cellStyle name="Accent6 6" xfId="121"/>
    <cellStyle name="Bad 2" xfId="122"/>
    <cellStyle name="Bad 3" xfId="123"/>
    <cellStyle name="Bad 4" xfId="124"/>
    <cellStyle name="Bad 5" xfId="125"/>
    <cellStyle name="Bad 6" xfId="126"/>
    <cellStyle name="Calculation 2" xfId="127"/>
    <cellStyle name="Calculation 3" xfId="128"/>
    <cellStyle name="Calculation 4" xfId="129"/>
    <cellStyle name="Calculation 5" xfId="130"/>
    <cellStyle name="Calculation 6" xfId="131"/>
    <cellStyle name="Check Cell 2" xfId="132"/>
    <cellStyle name="Check Cell 3" xfId="133"/>
    <cellStyle name="Check Cell 4" xfId="134"/>
    <cellStyle name="Check Cell 5" xfId="135"/>
    <cellStyle name="Check Cell 6" xfId="136"/>
    <cellStyle name="Comma 2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 2" xfId="173"/>
    <cellStyle name="Hyperlink 3" xfId="174"/>
    <cellStyle name="Hyperlink 4" xfId="175"/>
    <cellStyle name="Hyperlink 5" xfId="176"/>
    <cellStyle name="Hyperlink 6" xfId="177"/>
    <cellStyle name="Input 2" xfId="178"/>
    <cellStyle name="Input 3" xfId="179"/>
    <cellStyle name="Input 4" xfId="180"/>
    <cellStyle name="Input 5" xfId="181"/>
    <cellStyle name="Input 6" xfId="182"/>
    <cellStyle name="Linked Cell 2" xfId="183"/>
    <cellStyle name="Linked Cell 3" xfId="184"/>
    <cellStyle name="Linked Cell 4" xfId="185"/>
    <cellStyle name="Linked Cell 5" xfId="186"/>
    <cellStyle name="Linked Cell 6" xfId="187"/>
    <cellStyle name="Neutral 2" xfId="188"/>
    <cellStyle name="Neutral 3" xfId="189"/>
    <cellStyle name="Neutral 4" xfId="190"/>
    <cellStyle name="Neutral 5" xfId="191"/>
    <cellStyle name="Neutral 6" xfId="192"/>
    <cellStyle name="Normal" xfId="0" builtinId="0"/>
    <cellStyle name="Normal 10" xfId="193"/>
    <cellStyle name="Normal 11" xfId="194"/>
    <cellStyle name="Normal 12" xfId="195"/>
    <cellStyle name="Normal 13" xfId="196"/>
    <cellStyle name="Normal 2" xfId="1"/>
    <cellStyle name="Normal 2 2" xfId="197"/>
    <cellStyle name="Normal 3" xfId="198"/>
    <cellStyle name="Normal 3 2" xfId="199"/>
    <cellStyle name="Normal 4" xfId="200"/>
    <cellStyle name="Normal 4 2" xfId="201"/>
    <cellStyle name="Normal 5 2" xfId="202"/>
    <cellStyle name="Normal 6" xfId="203"/>
    <cellStyle name="Normal 6 2" xfId="204"/>
    <cellStyle name="Normal 7" xfId="205"/>
    <cellStyle name="Normal 8" xfId="206"/>
    <cellStyle name="Normal 9" xfId="207"/>
    <cellStyle name="Note 2" xfId="208"/>
    <cellStyle name="Note 3" xfId="209"/>
    <cellStyle name="Note 4" xfId="210"/>
    <cellStyle name="Note 5" xfId="211"/>
    <cellStyle name="Note 6" xfId="212"/>
    <cellStyle name="Output 2" xfId="213"/>
    <cellStyle name="Output 3" xfId="214"/>
    <cellStyle name="Output 4" xfId="215"/>
    <cellStyle name="Output 5" xfId="216"/>
    <cellStyle name="Output 6" xfId="217"/>
    <cellStyle name="Title 2" xfId="218"/>
    <cellStyle name="Title 3" xfId="219"/>
    <cellStyle name="Title 4" xfId="220"/>
    <cellStyle name="Title 5" xfId="221"/>
    <cellStyle name="Title 6" xfId="222"/>
    <cellStyle name="Total 2" xfId="223"/>
    <cellStyle name="Total 3" xfId="224"/>
    <cellStyle name="Total 4" xfId="225"/>
    <cellStyle name="Total 5" xfId="226"/>
    <cellStyle name="Total 6" xfId="227"/>
    <cellStyle name="Warning Text 2" xfId="228"/>
    <cellStyle name="Warning Text 3" xfId="229"/>
    <cellStyle name="Warning Text 4" xfId="230"/>
    <cellStyle name="Warning Text 5" xfId="231"/>
    <cellStyle name="Warning Text 6" xfId="2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1"/>
  <sheetViews>
    <sheetView tabSelected="1" workbookViewId="0">
      <pane xSplit="1" ySplit="5" topLeftCell="B15" activePane="bottomRight" state="frozen"/>
      <selection pane="topRight" activeCell="B1" sqref="B1"/>
      <selection pane="bottomLeft" activeCell="A6" sqref="A6"/>
      <selection pane="bottomRight" sqref="A1:XFD1048576"/>
    </sheetView>
  </sheetViews>
  <sheetFormatPr defaultRowHeight="12.75"/>
  <cols>
    <col min="1" max="16384" width="9.140625" style="25"/>
  </cols>
  <sheetData>
    <row r="1" spans="1:24" s="5" customFormat="1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6</v>
      </c>
      <c r="M1" s="2"/>
      <c r="N1" s="2"/>
      <c r="O1" s="2"/>
      <c r="P1" s="2"/>
      <c r="Q1" s="2"/>
      <c r="R1" s="2"/>
      <c r="S1" s="2"/>
      <c r="T1" s="2"/>
      <c r="U1" s="3" t="s">
        <v>92</v>
      </c>
      <c r="V1" s="3"/>
      <c r="W1" s="4"/>
    </row>
    <row r="2" spans="1:24" s="7" customFormat="1" ht="15.75" customHeight="1">
      <c r="A2" s="6"/>
      <c r="B2" s="6"/>
      <c r="C2" s="6"/>
      <c r="D2" s="6"/>
      <c r="E2" s="6"/>
      <c r="F2" s="6"/>
      <c r="G2" s="6"/>
      <c r="I2" s="6"/>
      <c r="L2" s="6"/>
      <c r="M2" s="6"/>
      <c r="N2" s="6"/>
      <c r="O2" s="6"/>
      <c r="P2" s="6"/>
      <c r="Q2" s="6"/>
      <c r="R2" s="6"/>
      <c r="T2" s="8"/>
      <c r="U2" s="9" t="s">
        <v>0</v>
      </c>
      <c r="V2" s="9"/>
      <c r="W2" s="8"/>
    </row>
    <row r="3" spans="1:24" s="15" customFormat="1" ht="15" customHeight="1">
      <c r="A3" s="10" t="s">
        <v>1</v>
      </c>
      <c r="B3" s="11" t="s">
        <v>7</v>
      </c>
      <c r="C3" s="11" t="s">
        <v>8</v>
      </c>
      <c r="D3" s="11" t="s">
        <v>93</v>
      </c>
      <c r="E3" s="11" t="s">
        <v>94</v>
      </c>
      <c r="F3" s="11" t="s">
        <v>95</v>
      </c>
      <c r="G3" s="11" t="s">
        <v>96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97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2" t="s">
        <v>21</v>
      </c>
      <c r="V3" s="13" t="s">
        <v>1</v>
      </c>
      <c r="W3" s="14"/>
      <c r="X3" s="14"/>
    </row>
    <row r="4" spans="1:24" s="21" customFormat="1">
      <c r="A4" s="16"/>
      <c r="B4" s="17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7">
        <v>13</v>
      </c>
      <c r="O4" s="17">
        <v>14</v>
      </c>
      <c r="P4" s="17">
        <v>15</v>
      </c>
      <c r="Q4" s="17">
        <v>16</v>
      </c>
      <c r="R4" s="17">
        <v>17</v>
      </c>
      <c r="S4" s="17">
        <v>18</v>
      </c>
      <c r="T4" s="17">
        <v>19</v>
      </c>
      <c r="U4" s="17">
        <v>20</v>
      </c>
      <c r="V4" s="18"/>
      <c r="W4" s="19"/>
      <c r="X4" s="20"/>
    </row>
    <row r="5" spans="1:24">
      <c r="A5" s="22" t="s">
        <v>4</v>
      </c>
      <c r="B5" s="23">
        <v>35046</v>
      </c>
      <c r="C5" s="23">
        <v>9642</v>
      </c>
      <c r="D5" s="23">
        <v>1800</v>
      </c>
      <c r="E5" s="23">
        <v>27061</v>
      </c>
      <c r="F5" s="23">
        <v>2554</v>
      </c>
      <c r="G5" s="23">
        <v>12169</v>
      </c>
      <c r="H5" s="23">
        <v>22037</v>
      </c>
      <c r="I5" s="23">
        <v>1033</v>
      </c>
      <c r="J5" s="23">
        <v>15584</v>
      </c>
      <c r="K5" s="23">
        <v>2759</v>
      </c>
      <c r="L5" s="23">
        <v>16295</v>
      </c>
      <c r="M5" s="23">
        <v>4419</v>
      </c>
      <c r="N5" s="23">
        <v>3610</v>
      </c>
      <c r="O5" s="23">
        <v>3942</v>
      </c>
      <c r="P5" s="23">
        <v>15381</v>
      </c>
      <c r="Q5" s="23">
        <f>SUM(B5:P5)</f>
        <v>173332</v>
      </c>
      <c r="R5" s="23" t="s">
        <v>22</v>
      </c>
      <c r="S5" s="23">
        <v>180701</v>
      </c>
      <c r="T5" s="23">
        <v>5846</v>
      </c>
      <c r="U5" s="23">
        <f>S5+T5</f>
        <v>186547</v>
      </c>
      <c r="V5" s="24" t="s">
        <v>4</v>
      </c>
    </row>
    <row r="6" spans="1:24" ht="15" customHeight="1">
      <c r="A6" s="26"/>
      <c r="B6" s="27">
        <f t="shared" ref="B6:S6" si="0">(B5/$S5)*100</f>
        <v>19.394469316716563</v>
      </c>
      <c r="C6" s="27">
        <f t="shared" si="0"/>
        <v>5.3358863537003112</v>
      </c>
      <c r="D6" s="27">
        <f t="shared" si="0"/>
        <v>0.99612066341636174</v>
      </c>
      <c r="E6" s="27">
        <f t="shared" si="0"/>
        <v>14.975567373727872</v>
      </c>
      <c r="F6" s="27">
        <f t="shared" si="0"/>
        <v>1.4133845413141044</v>
      </c>
      <c r="G6" s="27">
        <f t="shared" si="0"/>
        <v>6.7343290850631705</v>
      </c>
      <c r="H6" s="27">
        <f t="shared" si="0"/>
        <v>12.195283922059092</v>
      </c>
      <c r="I6" s="27">
        <f t="shared" si="0"/>
        <v>0.57166258072727882</v>
      </c>
      <c r="J6" s="27">
        <f t="shared" si="0"/>
        <v>8.6241913437114341</v>
      </c>
      <c r="K6" s="27">
        <f t="shared" si="0"/>
        <v>1.5268316168698568</v>
      </c>
      <c r="L6" s="27">
        <f t="shared" si="0"/>
        <v>9.0176590057608976</v>
      </c>
      <c r="M6" s="27">
        <f t="shared" si="0"/>
        <v>2.4454762286871685</v>
      </c>
      <c r="N6" s="27">
        <f t="shared" si="0"/>
        <v>1.9977753305183703</v>
      </c>
      <c r="O6" s="27">
        <f t="shared" si="0"/>
        <v>2.1815042528818327</v>
      </c>
      <c r="P6" s="27">
        <f t="shared" si="0"/>
        <v>8.5118510688928115</v>
      </c>
      <c r="Q6" s="27">
        <f t="shared" si="0"/>
        <v>95.921992684047126</v>
      </c>
      <c r="R6" s="27">
        <f t="shared" si="0"/>
        <v>4.0774539155843081</v>
      </c>
      <c r="S6" s="27">
        <f t="shared" si="0"/>
        <v>100</v>
      </c>
      <c r="T6" s="28"/>
      <c r="U6" s="28"/>
      <c r="V6" s="29"/>
    </row>
    <row r="7" spans="1:24">
      <c r="A7" s="22" t="s">
        <v>5</v>
      </c>
      <c r="B7" s="23">
        <v>38136</v>
      </c>
      <c r="C7" s="23">
        <v>10874</v>
      </c>
      <c r="D7" s="23">
        <v>1952</v>
      </c>
      <c r="E7" s="23">
        <v>31269</v>
      </c>
      <c r="F7" s="23">
        <v>2643</v>
      </c>
      <c r="G7" s="23">
        <v>13859</v>
      </c>
      <c r="H7" s="23">
        <v>24844</v>
      </c>
      <c r="I7" s="23">
        <v>1156</v>
      </c>
      <c r="J7" s="23">
        <v>16741</v>
      </c>
      <c r="K7" s="23">
        <v>2992</v>
      </c>
      <c r="L7" s="23">
        <v>17629</v>
      </c>
      <c r="M7" s="23">
        <v>4960</v>
      </c>
      <c r="N7" s="23">
        <v>4137</v>
      </c>
      <c r="O7" s="23">
        <v>4371</v>
      </c>
      <c r="P7" s="23">
        <v>17029</v>
      </c>
      <c r="Q7" s="23">
        <f>SUM(B7:P7)</f>
        <v>192592</v>
      </c>
      <c r="R7" s="23">
        <v>7585</v>
      </c>
      <c r="S7" s="23">
        <v>200177</v>
      </c>
      <c r="T7" s="23">
        <v>6497</v>
      </c>
      <c r="U7" s="23">
        <f>S7+T7</f>
        <v>206674</v>
      </c>
      <c r="V7" s="24" t="s">
        <v>5</v>
      </c>
    </row>
    <row r="8" spans="1:24">
      <c r="A8" s="26"/>
      <c r="B8" s="27">
        <f t="shared" ref="B8:S8" si="1">(B7/$S7)*100</f>
        <v>19.051139741328925</v>
      </c>
      <c r="C8" s="27">
        <f t="shared" si="1"/>
        <v>5.4321925096289778</v>
      </c>
      <c r="D8" s="27">
        <f t="shared" si="1"/>
        <v>0.97513700375167978</v>
      </c>
      <c r="E8" s="27">
        <f t="shared" si="1"/>
        <v>15.620675702003728</v>
      </c>
      <c r="F8" s="27">
        <f t="shared" si="1"/>
        <v>1.3203315066166443</v>
      </c>
      <c r="G8" s="27">
        <f t="shared" si="1"/>
        <v>6.9233728150586735</v>
      </c>
      <c r="H8" s="27">
        <f t="shared" si="1"/>
        <v>12.411016250618202</v>
      </c>
      <c r="I8" s="27">
        <f t="shared" si="1"/>
        <v>0.57748892230376114</v>
      </c>
      <c r="J8" s="27">
        <f t="shared" si="1"/>
        <v>8.3630986576879458</v>
      </c>
      <c r="K8" s="27">
        <f t="shared" si="1"/>
        <v>1.4946772106685582</v>
      </c>
      <c r="L8" s="27">
        <f t="shared" si="1"/>
        <v>8.8067060651323583</v>
      </c>
      <c r="M8" s="27">
        <f t="shared" si="1"/>
        <v>2.4778071406804978</v>
      </c>
      <c r="N8" s="27">
        <f t="shared" si="1"/>
        <v>2.0666709961683911</v>
      </c>
      <c r="O8" s="27">
        <f t="shared" si="1"/>
        <v>2.1835675427246888</v>
      </c>
      <c r="P8" s="27">
        <f t="shared" si="1"/>
        <v>8.50697133037262</v>
      </c>
      <c r="Q8" s="27">
        <f t="shared" si="1"/>
        <v>96.210853394745655</v>
      </c>
      <c r="R8" s="27">
        <f t="shared" si="1"/>
        <v>3.7891466052543494</v>
      </c>
      <c r="S8" s="27">
        <f t="shared" si="1"/>
        <v>100</v>
      </c>
      <c r="T8" s="28"/>
      <c r="U8" s="28"/>
      <c r="V8" s="29"/>
    </row>
    <row r="9" spans="1:24">
      <c r="A9" s="22" t="s">
        <v>23</v>
      </c>
      <c r="B9" s="23">
        <v>42990</v>
      </c>
      <c r="C9" s="23">
        <v>12485</v>
      </c>
      <c r="D9" s="23">
        <v>2066</v>
      </c>
      <c r="E9" s="23">
        <v>32783</v>
      </c>
      <c r="F9" s="23">
        <v>2838</v>
      </c>
      <c r="G9" s="23">
        <v>15625</v>
      </c>
      <c r="H9" s="23">
        <v>27232</v>
      </c>
      <c r="I9" s="23">
        <v>1317</v>
      </c>
      <c r="J9" s="23">
        <v>18041</v>
      </c>
      <c r="K9" s="23">
        <v>3351</v>
      </c>
      <c r="L9" s="23">
        <v>19584</v>
      </c>
      <c r="M9" s="23">
        <v>5552</v>
      </c>
      <c r="N9" s="23">
        <v>4718</v>
      </c>
      <c r="O9" s="23">
        <v>4842</v>
      </c>
      <c r="P9" s="23">
        <v>18497</v>
      </c>
      <c r="Q9" s="23">
        <f>SUM(B9:P9)</f>
        <v>211921</v>
      </c>
      <c r="R9" s="23">
        <v>7776</v>
      </c>
      <c r="S9" s="23">
        <v>219697</v>
      </c>
      <c r="T9" s="23">
        <v>7553</v>
      </c>
      <c r="U9" s="23">
        <f>S9+T9</f>
        <v>227250</v>
      </c>
      <c r="V9" s="24" t="s">
        <v>23</v>
      </c>
    </row>
    <row r="10" spans="1:24">
      <c r="A10" s="26"/>
      <c r="B10" s="27">
        <f t="shared" ref="B10:S10" si="2">(B9/$S9)*100</f>
        <v>19.567859369950433</v>
      </c>
      <c r="C10" s="27">
        <f t="shared" si="2"/>
        <v>5.6828268023687167</v>
      </c>
      <c r="D10" s="27">
        <f t="shared" si="2"/>
        <v>0.94038607718812728</v>
      </c>
      <c r="E10" s="27">
        <f t="shared" si="2"/>
        <v>14.921915183184112</v>
      </c>
      <c r="F10" s="27">
        <f t="shared" si="2"/>
        <v>1.2917791321683956</v>
      </c>
      <c r="G10" s="27">
        <f t="shared" si="2"/>
        <v>7.1120679845423478</v>
      </c>
      <c r="H10" s="27">
        <f t="shared" si="2"/>
        <v>12.395253462723661</v>
      </c>
      <c r="I10" s="27">
        <f t="shared" si="2"/>
        <v>0.59946198628110536</v>
      </c>
      <c r="J10" s="27">
        <f t="shared" si="2"/>
        <v>8.2117643845842228</v>
      </c>
      <c r="K10" s="27">
        <f t="shared" si="2"/>
        <v>1.5252825482368899</v>
      </c>
      <c r="L10" s="27">
        <f t="shared" si="2"/>
        <v>8.9140953221937487</v>
      </c>
      <c r="M10" s="27">
        <f t="shared" si="2"/>
        <v>2.5271168928114629</v>
      </c>
      <c r="N10" s="27">
        <f t="shared" si="2"/>
        <v>2.1475031520685306</v>
      </c>
      <c r="O10" s="27">
        <f t="shared" si="2"/>
        <v>2.2039445235938588</v>
      </c>
      <c r="P10" s="27">
        <f t="shared" si="2"/>
        <v>8.4193229766451072</v>
      </c>
      <c r="Q10" s="27">
        <f t="shared" si="2"/>
        <v>96.460579798540707</v>
      </c>
      <c r="R10" s="27">
        <f t="shared" si="2"/>
        <v>3.5394202014592828</v>
      </c>
      <c r="S10" s="27">
        <f t="shared" si="2"/>
        <v>100</v>
      </c>
      <c r="T10" s="28"/>
      <c r="U10" s="28"/>
      <c r="V10" s="29"/>
    </row>
    <row r="11" spans="1:24">
      <c r="A11" s="30" t="s">
        <v>24</v>
      </c>
      <c r="B11" s="23">
        <v>44692</v>
      </c>
      <c r="C11" s="23">
        <v>13674</v>
      </c>
      <c r="D11" s="23">
        <v>2311</v>
      </c>
      <c r="E11" s="23">
        <v>34837</v>
      </c>
      <c r="F11" s="23">
        <v>3072</v>
      </c>
      <c r="G11" s="23">
        <v>17622</v>
      </c>
      <c r="H11" s="23">
        <v>29204</v>
      </c>
      <c r="I11" s="23">
        <v>1463</v>
      </c>
      <c r="J11" s="23">
        <v>19743</v>
      </c>
      <c r="K11" s="23">
        <v>3648</v>
      </c>
      <c r="L11" s="23">
        <v>21139</v>
      </c>
      <c r="M11" s="23">
        <v>6234</v>
      </c>
      <c r="N11" s="23">
        <v>5386</v>
      </c>
      <c r="O11" s="23">
        <v>5376</v>
      </c>
      <c r="P11" s="23">
        <v>20360</v>
      </c>
      <c r="Q11" s="23">
        <f>SUM(B11:P11)</f>
        <v>228761</v>
      </c>
      <c r="R11" s="23">
        <v>8325</v>
      </c>
      <c r="S11" s="23">
        <v>237086</v>
      </c>
      <c r="T11" s="23">
        <v>8713</v>
      </c>
      <c r="U11" s="23">
        <f>S11+T11</f>
        <v>245799</v>
      </c>
      <c r="V11" s="31" t="s">
        <v>24</v>
      </c>
    </row>
    <row r="12" spans="1:24">
      <c r="A12" s="26"/>
      <c r="B12" s="27">
        <f t="shared" ref="B12:S12" si="3">(B11/$S11)*100</f>
        <v>18.850543684570155</v>
      </c>
      <c r="C12" s="27">
        <f t="shared" si="3"/>
        <v>5.7675273951224453</v>
      </c>
      <c r="D12" s="27">
        <f t="shared" si="3"/>
        <v>0.97475177783589073</v>
      </c>
      <c r="E12" s="27">
        <f t="shared" si="3"/>
        <v>14.693824181942416</v>
      </c>
      <c r="F12" s="27">
        <f t="shared" si="3"/>
        <v>1.295732350286394</v>
      </c>
      <c r="G12" s="27">
        <f t="shared" si="3"/>
        <v>7.4327459234201934</v>
      </c>
      <c r="H12" s="27">
        <f t="shared" si="3"/>
        <v>12.317893085209587</v>
      </c>
      <c r="I12" s="27">
        <f t="shared" si="3"/>
        <v>0.61707566030891747</v>
      </c>
      <c r="J12" s="27">
        <f t="shared" si="3"/>
        <v>8.3273580051120693</v>
      </c>
      <c r="K12" s="27">
        <f t="shared" si="3"/>
        <v>1.5386821659650929</v>
      </c>
      <c r="L12" s="27">
        <f t="shared" si="3"/>
        <v>8.9161738778333604</v>
      </c>
      <c r="M12" s="27">
        <f t="shared" si="3"/>
        <v>2.6294256092725847</v>
      </c>
      <c r="N12" s="27">
        <f t="shared" si="3"/>
        <v>2.2717494917456111</v>
      </c>
      <c r="O12" s="27">
        <f t="shared" si="3"/>
        <v>2.2675316130011893</v>
      </c>
      <c r="P12" s="27">
        <f t="shared" si="3"/>
        <v>8.587601123642898</v>
      </c>
      <c r="Q12" s="27">
        <f t="shared" si="3"/>
        <v>96.488615945268805</v>
      </c>
      <c r="R12" s="27">
        <f t="shared" si="3"/>
        <v>3.5113840547311947</v>
      </c>
      <c r="S12" s="27">
        <f t="shared" si="3"/>
        <v>100</v>
      </c>
      <c r="T12" s="28"/>
      <c r="U12" s="28"/>
      <c r="V12" s="29"/>
    </row>
    <row r="13" spans="1:24">
      <c r="A13" s="22" t="s">
        <v>25</v>
      </c>
      <c r="B13" s="23">
        <v>45631</v>
      </c>
      <c r="C13" s="23">
        <v>13406</v>
      </c>
      <c r="D13" s="23">
        <v>2640</v>
      </c>
      <c r="E13" s="23">
        <v>38234</v>
      </c>
      <c r="F13" s="23">
        <v>3346</v>
      </c>
      <c r="G13" s="23">
        <v>19334</v>
      </c>
      <c r="H13" s="23">
        <v>32479</v>
      </c>
      <c r="I13" s="23">
        <v>1590</v>
      </c>
      <c r="J13" s="23">
        <v>22129</v>
      </c>
      <c r="K13" s="23">
        <v>3911</v>
      </c>
      <c r="L13" s="23">
        <v>22365</v>
      </c>
      <c r="M13" s="23">
        <v>6695</v>
      </c>
      <c r="N13" s="23">
        <v>5852</v>
      </c>
      <c r="O13" s="23">
        <v>5722</v>
      </c>
      <c r="P13" s="23">
        <v>21665</v>
      </c>
      <c r="Q13" s="23">
        <f>SUM(B13:P13)</f>
        <v>244999</v>
      </c>
      <c r="R13" s="23">
        <v>8547</v>
      </c>
      <c r="S13" s="23">
        <v>253546</v>
      </c>
      <c r="T13" s="23">
        <v>8841</v>
      </c>
      <c r="U13" s="23">
        <f>S13+T13</f>
        <v>262387</v>
      </c>
      <c r="V13" s="24" t="s">
        <v>25</v>
      </c>
    </row>
    <row r="14" spans="1:24">
      <c r="A14" s="26"/>
      <c r="B14" s="27">
        <f t="shared" ref="B14:S14" si="4">(B13/$S13)*100</f>
        <v>17.997128726148311</v>
      </c>
      <c r="C14" s="27">
        <f t="shared" si="4"/>
        <v>5.2874034691929666</v>
      </c>
      <c r="D14" s="27">
        <f t="shared" si="4"/>
        <v>1.0412311769856357</v>
      </c>
      <c r="E14" s="27">
        <f t="shared" si="4"/>
        <v>15.079709401844241</v>
      </c>
      <c r="F14" s="27">
        <f t="shared" si="4"/>
        <v>1.3196816356795216</v>
      </c>
      <c r="G14" s="27">
        <f t="shared" si="4"/>
        <v>7.6254407484243485</v>
      </c>
      <c r="H14" s="27">
        <f t="shared" si="4"/>
        <v>12.809904317165326</v>
      </c>
      <c r="I14" s="27">
        <f t="shared" si="4"/>
        <v>0.6271051406845306</v>
      </c>
      <c r="J14" s="27">
        <f t="shared" si="4"/>
        <v>8.7278048164830047</v>
      </c>
      <c r="K14" s="27">
        <f t="shared" si="4"/>
        <v>1.542520883784402</v>
      </c>
      <c r="L14" s="27">
        <f t="shared" si="4"/>
        <v>8.8208845732135384</v>
      </c>
      <c r="M14" s="27">
        <f t="shared" si="4"/>
        <v>2.6405464886056178</v>
      </c>
      <c r="N14" s="27">
        <f t="shared" si="4"/>
        <v>2.308062442318159</v>
      </c>
      <c r="O14" s="27">
        <f t="shared" si="4"/>
        <v>2.2567896949665935</v>
      </c>
      <c r="P14" s="27">
        <f t="shared" si="4"/>
        <v>8.5448005490128036</v>
      </c>
      <c r="Q14" s="27">
        <f t="shared" si="4"/>
        <v>96.629014064508993</v>
      </c>
      <c r="R14" s="27">
        <f t="shared" si="4"/>
        <v>3.3709859354909959</v>
      </c>
      <c r="S14" s="27">
        <f t="shared" si="4"/>
        <v>100</v>
      </c>
      <c r="T14" s="28"/>
      <c r="U14" s="28"/>
      <c r="V14" s="29"/>
    </row>
    <row r="15" spans="1:24">
      <c r="A15" s="22" t="s">
        <v>26</v>
      </c>
      <c r="B15" s="23">
        <v>46003</v>
      </c>
      <c r="C15" s="23">
        <v>13897</v>
      </c>
      <c r="D15" s="23">
        <v>2997</v>
      </c>
      <c r="E15" s="23">
        <v>41805</v>
      </c>
      <c r="F15" s="23">
        <v>3640</v>
      </c>
      <c r="G15" s="23">
        <v>21159</v>
      </c>
      <c r="H15" s="23">
        <v>35312</v>
      </c>
      <c r="I15" s="23">
        <v>1740</v>
      </c>
      <c r="J15" s="23">
        <v>25524</v>
      </c>
      <c r="K15" s="23">
        <v>4207</v>
      </c>
      <c r="L15" s="23">
        <v>23995</v>
      </c>
      <c r="M15" s="23">
        <v>7117</v>
      </c>
      <c r="N15" s="23">
        <v>6352</v>
      </c>
      <c r="O15" s="23">
        <v>6079</v>
      </c>
      <c r="P15" s="23">
        <v>23698</v>
      </c>
      <c r="Q15" s="23">
        <f>SUM(B15:P15)</f>
        <v>263525</v>
      </c>
      <c r="R15" s="23">
        <v>9676</v>
      </c>
      <c r="S15" s="23">
        <v>273201</v>
      </c>
      <c r="T15" s="23">
        <v>12543</v>
      </c>
      <c r="U15" s="23">
        <f>S15+T15</f>
        <v>285744</v>
      </c>
      <c r="V15" s="24" t="s">
        <v>26</v>
      </c>
    </row>
    <row r="16" spans="1:24">
      <c r="A16" s="26"/>
      <c r="B16" s="27">
        <f t="shared" ref="B16:S16" si="5">(B15/$S15)*100</f>
        <v>16.838518160621664</v>
      </c>
      <c r="C16" s="27">
        <f t="shared" si="5"/>
        <v>5.0867310148937959</v>
      </c>
      <c r="D16" s="27">
        <f t="shared" si="5"/>
        <v>1.0969945205178604</v>
      </c>
      <c r="E16" s="27">
        <f t="shared" si="5"/>
        <v>15.301920563980367</v>
      </c>
      <c r="F16" s="27">
        <f t="shared" si="5"/>
        <v>1.3323523705989362</v>
      </c>
      <c r="G16" s="27">
        <f t="shared" si="5"/>
        <v>7.7448472004128828</v>
      </c>
      <c r="H16" s="27">
        <f t="shared" si="5"/>
        <v>12.925282118293858</v>
      </c>
      <c r="I16" s="27">
        <f t="shared" si="5"/>
        <v>0.63689371561597508</v>
      </c>
      <c r="J16" s="27">
        <f t="shared" si="5"/>
        <v>9.3425719525184743</v>
      </c>
      <c r="K16" s="27">
        <f t="shared" si="5"/>
        <v>1.5398918744806938</v>
      </c>
      <c r="L16" s="27">
        <f t="shared" si="5"/>
        <v>8.7829107506927127</v>
      </c>
      <c r="M16" s="27">
        <f t="shared" si="5"/>
        <v>2.6050417092177551</v>
      </c>
      <c r="N16" s="27">
        <f t="shared" si="5"/>
        <v>2.3250280928693527</v>
      </c>
      <c r="O16" s="27">
        <f t="shared" si="5"/>
        <v>2.2251016650744324</v>
      </c>
      <c r="P16" s="27">
        <f t="shared" si="5"/>
        <v>8.6741995819927453</v>
      </c>
      <c r="Q16" s="27">
        <f t="shared" si="5"/>
        <v>96.458285291781507</v>
      </c>
      <c r="R16" s="27">
        <f t="shared" si="5"/>
        <v>3.5417147082184917</v>
      </c>
      <c r="S16" s="27">
        <f t="shared" si="5"/>
        <v>100</v>
      </c>
      <c r="T16" s="28"/>
      <c r="U16" s="28"/>
      <c r="V16" s="29"/>
    </row>
    <row r="17" spans="1:22">
      <c r="A17" s="22" t="s">
        <v>27</v>
      </c>
      <c r="B17" s="23">
        <v>48798</v>
      </c>
      <c r="C17" s="23">
        <v>14259</v>
      </c>
      <c r="D17" s="23">
        <v>3309</v>
      </c>
      <c r="E17" s="23">
        <v>45813</v>
      </c>
      <c r="F17" s="23">
        <v>3989</v>
      </c>
      <c r="G17" s="23">
        <v>23016</v>
      </c>
      <c r="H17" s="23">
        <v>39103</v>
      </c>
      <c r="I17" s="23">
        <v>1944</v>
      </c>
      <c r="J17" s="23">
        <v>31112</v>
      </c>
      <c r="K17" s="23">
        <v>4718</v>
      </c>
      <c r="L17" s="23">
        <v>25678</v>
      </c>
      <c r="M17" s="23">
        <v>7783</v>
      </c>
      <c r="N17" s="23">
        <v>7064</v>
      </c>
      <c r="O17" s="23">
        <v>6602</v>
      </c>
      <c r="P17" s="23">
        <v>26685</v>
      </c>
      <c r="Q17" s="23">
        <f>SUM(B17:P17)</f>
        <v>289873</v>
      </c>
      <c r="R17" s="23">
        <v>10707</v>
      </c>
      <c r="S17" s="23">
        <v>300580</v>
      </c>
      <c r="T17" s="23">
        <v>16583</v>
      </c>
      <c r="U17" s="23">
        <f>S17+T17</f>
        <v>317163</v>
      </c>
      <c r="V17" s="24" t="s">
        <v>27</v>
      </c>
    </row>
    <row r="18" spans="1:22">
      <c r="A18" s="26"/>
      <c r="B18" s="27">
        <f t="shared" ref="B18:S18" si="6">(B17/$S17)*100</f>
        <v>16.234613081376008</v>
      </c>
      <c r="C18" s="27">
        <f t="shared" si="6"/>
        <v>4.7438285980437822</v>
      </c>
      <c r="D18" s="27">
        <f t="shared" si="6"/>
        <v>1.1008716481469161</v>
      </c>
      <c r="E18" s="27">
        <f t="shared" si="6"/>
        <v>15.241533036130148</v>
      </c>
      <c r="F18" s="27">
        <f t="shared" si="6"/>
        <v>1.3271009381861734</v>
      </c>
      <c r="G18" s="27">
        <f t="shared" si="6"/>
        <v>7.657196087564043</v>
      </c>
      <c r="H18" s="27">
        <f t="shared" si="6"/>
        <v>13.009182247654536</v>
      </c>
      <c r="I18" s="27">
        <f t="shared" si="6"/>
        <v>0.64674961740634773</v>
      </c>
      <c r="J18" s="27">
        <f t="shared" si="6"/>
        <v>10.350655399560848</v>
      </c>
      <c r="K18" s="27">
        <f t="shared" si="6"/>
        <v>1.5696320447135537</v>
      </c>
      <c r="L18" s="27">
        <f t="shared" si="6"/>
        <v>8.5428172200412522</v>
      </c>
      <c r="M18" s="27">
        <f t="shared" si="6"/>
        <v>2.5893273005522657</v>
      </c>
      <c r="N18" s="27">
        <f t="shared" si="6"/>
        <v>2.3501230953489922</v>
      </c>
      <c r="O18" s="27">
        <f t="shared" si="6"/>
        <v>2.1964202541752611</v>
      </c>
      <c r="P18" s="27">
        <f t="shared" si="6"/>
        <v>8.8778361833788004</v>
      </c>
      <c r="Q18" s="27">
        <f t="shared" si="6"/>
        <v>96.437886752278928</v>
      </c>
      <c r="R18" s="27">
        <f t="shared" si="6"/>
        <v>3.5621132477210731</v>
      </c>
      <c r="S18" s="27">
        <f t="shared" si="6"/>
        <v>100</v>
      </c>
      <c r="T18" s="28"/>
      <c r="U18" s="28"/>
      <c r="V18" s="29"/>
    </row>
    <row r="19" spans="1:22">
      <c r="A19" s="22" t="s">
        <v>28</v>
      </c>
      <c r="B19" s="23">
        <v>52419</v>
      </c>
      <c r="C19" s="23">
        <v>14783</v>
      </c>
      <c r="D19" s="23">
        <v>3644</v>
      </c>
      <c r="E19" s="23">
        <v>51527</v>
      </c>
      <c r="F19" s="23">
        <v>4425</v>
      </c>
      <c r="G19" s="23">
        <v>25397</v>
      </c>
      <c r="H19" s="23">
        <v>44103</v>
      </c>
      <c r="I19" s="23">
        <v>2202</v>
      </c>
      <c r="J19" s="23">
        <v>34444</v>
      </c>
      <c r="K19" s="23">
        <v>5197</v>
      </c>
      <c r="L19" s="23">
        <v>27601</v>
      </c>
      <c r="M19" s="23">
        <v>8624</v>
      </c>
      <c r="N19" s="23">
        <v>7873</v>
      </c>
      <c r="O19" s="23">
        <v>7197</v>
      </c>
      <c r="P19" s="23">
        <v>30028</v>
      </c>
      <c r="Q19" s="23">
        <f>SUM(B19:P19)</f>
        <v>319464</v>
      </c>
      <c r="R19" s="23">
        <v>13510</v>
      </c>
      <c r="S19" s="23">
        <v>332973</v>
      </c>
      <c r="T19" s="23">
        <v>17553</v>
      </c>
      <c r="U19" s="23">
        <f>S19+T19</f>
        <v>350526</v>
      </c>
      <c r="V19" s="24" t="s">
        <v>28</v>
      </c>
    </row>
    <row r="20" spans="1:22">
      <c r="A20" s="26"/>
      <c r="B20" s="27">
        <f t="shared" ref="B20:S20" si="7">(B19/$S19)*100</f>
        <v>15.742717878026147</v>
      </c>
      <c r="C20" s="27">
        <f t="shared" si="7"/>
        <v>4.439699314959471</v>
      </c>
      <c r="D20" s="27">
        <f t="shared" si="7"/>
        <v>1.0943830280533255</v>
      </c>
      <c r="E20" s="27">
        <f t="shared" si="7"/>
        <v>15.47482828938082</v>
      </c>
      <c r="F20" s="27">
        <f t="shared" si="7"/>
        <v>1.3289365804434594</v>
      </c>
      <c r="G20" s="27">
        <f t="shared" si="7"/>
        <v>7.6273451601180877</v>
      </c>
      <c r="H20" s="27">
        <f t="shared" si="7"/>
        <v>13.245218080745286</v>
      </c>
      <c r="I20" s="27">
        <f t="shared" si="7"/>
        <v>0.66131488138677907</v>
      </c>
      <c r="J20" s="27">
        <f t="shared" si="7"/>
        <v>10.344382277241698</v>
      </c>
      <c r="K20" s="27">
        <f t="shared" si="7"/>
        <v>1.560787210975064</v>
      </c>
      <c r="L20" s="27">
        <f t="shared" si="7"/>
        <v>8.2892606908067616</v>
      </c>
      <c r="M20" s="27">
        <f t="shared" si="7"/>
        <v>2.5899997897727443</v>
      </c>
      <c r="N20" s="27">
        <f t="shared" si="7"/>
        <v>2.3644559769110409</v>
      </c>
      <c r="O20" s="27">
        <f t="shared" si="7"/>
        <v>2.1614365128704129</v>
      </c>
      <c r="P20" s="27">
        <f t="shared" si="7"/>
        <v>9.0181486186567685</v>
      </c>
      <c r="Q20" s="27">
        <f t="shared" si="7"/>
        <v>95.942914290347872</v>
      </c>
      <c r="R20" s="27">
        <f t="shared" si="7"/>
        <v>4.0573860343030814</v>
      </c>
      <c r="S20" s="27">
        <f t="shared" si="7"/>
        <v>100</v>
      </c>
      <c r="T20" s="28"/>
      <c r="U20" s="28"/>
      <c r="V20" s="29"/>
    </row>
    <row r="21" spans="1:22">
      <c r="A21" s="30" t="s">
        <v>29</v>
      </c>
      <c r="B21" s="23">
        <v>56167</v>
      </c>
      <c r="C21" s="23">
        <v>15456</v>
      </c>
      <c r="D21" s="23">
        <v>4041</v>
      </c>
      <c r="E21" s="23">
        <v>58795</v>
      </c>
      <c r="F21" s="23">
        <v>4909</v>
      </c>
      <c r="G21" s="23">
        <v>29061</v>
      </c>
      <c r="H21" s="23">
        <v>50278</v>
      </c>
      <c r="I21" s="23">
        <v>2512</v>
      </c>
      <c r="J21" s="23">
        <v>38289</v>
      </c>
      <c r="K21" s="23">
        <v>5934</v>
      </c>
      <c r="L21" s="23">
        <v>29744</v>
      </c>
      <c r="M21" s="23">
        <v>9638</v>
      </c>
      <c r="N21" s="23">
        <v>8788</v>
      </c>
      <c r="O21" s="23">
        <v>8104</v>
      </c>
      <c r="P21" s="23">
        <v>33876</v>
      </c>
      <c r="Q21" s="23">
        <f>SUM(B21:P21)</f>
        <v>355592</v>
      </c>
      <c r="R21" s="23">
        <v>15113</v>
      </c>
      <c r="S21" s="23">
        <v>370707</v>
      </c>
      <c r="T21" s="23">
        <v>18928</v>
      </c>
      <c r="U21" s="23">
        <f>S21+T21</f>
        <v>389635</v>
      </c>
      <c r="V21" s="31" t="s">
        <v>29</v>
      </c>
    </row>
    <row r="22" spans="1:22">
      <c r="A22" s="26"/>
      <c r="B22" s="27">
        <f t="shared" ref="B22:S22" si="8">(B21/$S21)*100</f>
        <v>15.15131896619163</v>
      </c>
      <c r="C22" s="27">
        <f t="shared" si="8"/>
        <v>4.1693304955126287</v>
      </c>
      <c r="D22" s="27">
        <f t="shared" si="8"/>
        <v>1.0900792269905881</v>
      </c>
      <c r="E22" s="27">
        <f t="shared" si="8"/>
        <v>15.860234632742301</v>
      </c>
      <c r="F22" s="27">
        <f t="shared" si="8"/>
        <v>1.3242264106153918</v>
      </c>
      <c r="G22" s="27">
        <f t="shared" si="8"/>
        <v>7.8393448194935624</v>
      </c>
      <c r="H22" s="27">
        <f t="shared" si="8"/>
        <v>13.56273283212888</v>
      </c>
      <c r="I22" s="27">
        <f t="shared" si="8"/>
        <v>0.67762410744873991</v>
      </c>
      <c r="J22" s="27">
        <f t="shared" si="8"/>
        <v>10.328642297016243</v>
      </c>
      <c r="K22" s="27">
        <f t="shared" si="8"/>
        <v>1.6007251009557415</v>
      </c>
      <c r="L22" s="27">
        <f t="shared" si="8"/>
        <v>8.0235873614471807</v>
      </c>
      <c r="M22" s="27">
        <f t="shared" si="8"/>
        <v>2.5998969536588192</v>
      </c>
      <c r="N22" s="27">
        <f t="shared" si="8"/>
        <v>2.3706053567912124</v>
      </c>
      <c r="O22" s="27">
        <f t="shared" si="8"/>
        <v>2.1860930600177499</v>
      </c>
      <c r="P22" s="27">
        <f t="shared" si="8"/>
        <v>9.1382142770435948</v>
      </c>
      <c r="Q22" s="27">
        <f t="shared" si="8"/>
        <v>95.922655898054259</v>
      </c>
      <c r="R22" s="27">
        <f t="shared" si="8"/>
        <v>4.0768045923060532</v>
      </c>
      <c r="S22" s="27">
        <f t="shared" si="8"/>
        <v>100</v>
      </c>
      <c r="T22" s="28"/>
      <c r="U22" s="28"/>
      <c r="V22" s="29"/>
    </row>
    <row r="23" spans="1:22">
      <c r="A23" s="22" t="s">
        <v>30</v>
      </c>
      <c r="B23" s="23">
        <v>62223</v>
      </c>
      <c r="C23" s="23">
        <v>16317</v>
      </c>
      <c r="D23" s="23">
        <v>4643</v>
      </c>
      <c r="E23" s="23">
        <v>68923</v>
      </c>
      <c r="F23" s="23">
        <v>5392</v>
      </c>
      <c r="G23" s="23">
        <v>32797</v>
      </c>
      <c r="H23" s="23">
        <v>56984</v>
      </c>
      <c r="I23" s="23">
        <v>2853</v>
      </c>
      <c r="J23" s="23">
        <v>43206</v>
      </c>
      <c r="K23" s="23">
        <v>6684</v>
      </c>
      <c r="L23" s="23">
        <v>32157</v>
      </c>
      <c r="M23" s="23">
        <v>11036</v>
      </c>
      <c r="N23" s="23">
        <v>9935</v>
      </c>
      <c r="O23" s="23">
        <v>9022</v>
      </c>
      <c r="P23" s="23">
        <v>38283</v>
      </c>
      <c r="Q23" s="23">
        <f>SUM(B23:P23)</f>
        <v>400455</v>
      </c>
      <c r="R23" s="23">
        <v>15274</v>
      </c>
      <c r="S23" s="23">
        <v>415728</v>
      </c>
      <c r="T23" s="23">
        <v>27208</v>
      </c>
      <c r="U23" s="23">
        <v>442935</v>
      </c>
      <c r="V23" s="24" t="s">
        <v>30</v>
      </c>
    </row>
    <row r="24" spans="1:22">
      <c r="A24" s="26"/>
      <c r="B24" s="27">
        <f t="shared" ref="B24:S24" si="9">(B23/$S23)*100</f>
        <v>14.967238194203903</v>
      </c>
      <c r="C24" s="27">
        <f t="shared" si="9"/>
        <v>3.9249220644267404</v>
      </c>
      <c r="D24" s="27">
        <f t="shared" si="9"/>
        <v>1.116836008159181</v>
      </c>
      <c r="E24" s="27">
        <f t="shared" si="9"/>
        <v>16.578868875803408</v>
      </c>
      <c r="F24" s="27">
        <f t="shared" si="9"/>
        <v>1.2970018858484393</v>
      </c>
      <c r="G24" s="27">
        <f t="shared" si="9"/>
        <v>7.8890524573759766</v>
      </c>
      <c r="H24" s="27">
        <f t="shared" si="9"/>
        <v>13.707039217950198</v>
      </c>
      <c r="I24" s="27">
        <f t="shared" si="9"/>
        <v>0.68626602009005888</v>
      </c>
      <c r="J24" s="27">
        <f t="shared" si="9"/>
        <v>10.392853019281837</v>
      </c>
      <c r="K24" s="27">
        <f t="shared" si="9"/>
        <v>1.6077820113150905</v>
      </c>
      <c r="L24" s="27">
        <f t="shared" si="9"/>
        <v>7.7351056459993073</v>
      </c>
      <c r="M24" s="27">
        <f t="shared" si="9"/>
        <v>2.654620328676442</v>
      </c>
      <c r="N24" s="27">
        <f t="shared" si="9"/>
        <v>2.3897837047300157</v>
      </c>
      <c r="O24" s="27">
        <f t="shared" si="9"/>
        <v>2.1701689566254858</v>
      </c>
      <c r="P24" s="27">
        <f t="shared" si="9"/>
        <v>9.2086652811453646</v>
      </c>
      <c r="Q24" s="27">
        <f t="shared" si="9"/>
        <v>96.326203671631447</v>
      </c>
      <c r="R24" s="27">
        <f t="shared" si="9"/>
        <v>3.6740368702613249</v>
      </c>
      <c r="S24" s="27">
        <f t="shared" si="9"/>
        <v>100</v>
      </c>
      <c r="T24" s="28"/>
      <c r="U24" s="28"/>
      <c r="V24" s="29"/>
    </row>
    <row r="25" spans="1:22">
      <c r="A25" s="32" t="s">
        <v>31</v>
      </c>
      <c r="B25" s="33" t="s">
        <v>32</v>
      </c>
      <c r="C25" s="33" t="s">
        <v>33</v>
      </c>
      <c r="D25" s="33" t="s">
        <v>34</v>
      </c>
      <c r="E25" s="33" t="s">
        <v>35</v>
      </c>
      <c r="F25" s="33" t="s">
        <v>36</v>
      </c>
      <c r="G25" s="33" t="s">
        <v>37</v>
      </c>
      <c r="H25" s="33" t="s">
        <v>38</v>
      </c>
      <c r="I25" s="33" t="s">
        <v>39</v>
      </c>
      <c r="J25" s="33" t="s">
        <v>40</v>
      </c>
      <c r="K25" s="33" t="s">
        <v>41</v>
      </c>
      <c r="L25" s="33" t="s">
        <v>42</v>
      </c>
      <c r="M25" s="33" t="s">
        <v>43</v>
      </c>
      <c r="N25" s="33" t="s">
        <v>44</v>
      </c>
      <c r="O25" s="33" t="s">
        <v>45</v>
      </c>
      <c r="P25" s="33" t="s">
        <v>46</v>
      </c>
      <c r="Q25" s="23">
        <f>P25+O25+N25+M25+L25+K25+J25+I25+H25+G25+F25+E25+D25+C25+B25</f>
        <v>456815</v>
      </c>
      <c r="R25" s="33" t="s">
        <v>47</v>
      </c>
      <c r="S25" s="33" t="s">
        <v>48</v>
      </c>
      <c r="T25" s="33" t="s">
        <v>49</v>
      </c>
      <c r="U25" s="33">
        <f>S25+T25</f>
        <v>507753</v>
      </c>
      <c r="V25" s="31" t="s">
        <v>31</v>
      </c>
    </row>
    <row r="26" spans="1:22">
      <c r="A26" s="26"/>
      <c r="B26" s="27">
        <f t="shared" ref="B26:S26" si="10">(B25/$S25)*100</f>
        <v>14.84178065810611</v>
      </c>
      <c r="C26" s="27">
        <f t="shared" si="10"/>
        <v>3.763781094106168</v>
      </c>
      <c r="D26" s="27">
        <f t="shared" si="10"/>
        <v>1.126404036598607</v>
      </c>
      <c r="E26" s="27">
        <f t="shared" si="10"/>
        <v>17.181365442127341</v>
      </c>
      <c r="F26" s="27">
        <f t="shared" si="10"/>
        <v>1.1831263744055267</v>
      </c>
      <c r="G26" s="27">
        <f t="shared" si="10"/>
        <v>7.9459952547954709</v>
      </c>
      <c r="H26" s="27">
        <f t="shared" si="10"/>
        <v>13.971262093181256</v>
      </c>
      <c r="I26" s="27">
        <f t="shared" si="10"/>
        <v>0.69611854121999595</v>
      </c>
      <c r="J26" s="27">
        <f t="shared" si="10"/>
        <v>10.351403348734435</v>
      </c>
      <c r="K26" s="27">
        <f t="shared" si="10"/>
        <v>1.6390215820029335</v>
      </c>
      <c r="L26" s="27">
        <f t="shared" si="10"/>
        <v>7.3927408106637991</v>
      </c>
      <c r="M26" s="27">
        <f t="shared" si="10"/>
        <v>2.6970625025133499</v>
      </c>
      <c r="N26" s="27">
        <f t="shared" si="10"/>
        <v>2.4923964552771882</v>
      </c>
      <c r="O26" s="27">
        <f t="shared" si="10"/>
        <v>2.1814818499101545</v>
      </c>
      <c r="P26" s="27">
        <f t="shared" si="10"/>
        <v>9.2211896028801412</v>
      </c>
      <c r="Q26" s="27">
        <f t="shared" si="10"/>
        <v>96.685129646522469</v>
      </c>
      <c r="R26" s="27">
        <f t="shared" si="10"/>
        <v>3.315082003991729</v>
      </c>
      <c r="S26" s="27">
        <f t="shared" si="10"/>
        <v>100</v>
      </c>
      <c r="T26" s="28"/>
      <c r="U26" s="28"/>
      <c r="V26" s="29"/>
    </row>
    <row r="27" spans="1:22">
      <c r="A27" s="32" t="s">
        <v>50</v>
      </c>
      <c r="B27" s="34" t="s">
        <v>51</v>
      </c>
      <c r="C27" s="34" t="s">
        <v>52</v>
      </c>
      <c r="D27" s="34" t="s">
        <v>53</v>
      </c>
      <c r="E27" s="34" t="s">
        <v>54</v>
      </c>
      <c r="F27" s="34" t="s">
        <v>55</v>
      </c>
      <c r="G27" s="34" t="s">
        <v>56</v>
      </c>
      <c r="H27" s="34" t="s">
        <v>57</v>
      </c>
      <c r="I27" s="34" t="s">
        <v>58</v>
      </c>
      <c r="J27" s="34" t="s">
        <v>59</v>
      </c>
      <c r="K27" s="34" t="s">
        <v>60</v>
      </c>
      <c r="L27" s="34" t="s">
        <v>61</v>
      </c>
      <c r="M27" s="34" t="s">
        <v>62</v>
      </c>
      <c r="N27" s="34" t="s">
        <v>63</v>
      </c>
      <c r="O27" s="34" t="s">
        <v>64</v>
      </c>
      <c r="P27" s="34" t="s">
        <v>65</v>
      </c>
      <c r="Q27" s="23">
        <f>P27+O27+N27+M27+L27+K27+J27+I27+H27+G27+F27+E27+D27+C27+B27</f>
        <v>525976</v>
      </c>
      <c r="R27" s="33">
        <f>S27-Q27</f>
        <v>19846</v>
      </c>
      <c r="S27" s="33" t="s">
        <v>66</v>
      </c>
      <c r="T27" s="33">
        <v>48390</v>
      </c>
      <c r="U27" s="33">
        <f>S27+T27</f>
        <v>594212</v>
      </c>
      <c r="V27" s="31" t="s">
        <v>50</v>
      </c>
    </row>
    <row r="28" spans="1:22">
      <c r="A28" s="26"/>
      <c r="B28" s="27">
        <f t="shared" ref="B28:S28" si="11">(B27/$S27)*100</f>
        <v>14.693801275873819</v>
      </c>
      <c r="C28" s="27">
        <f t="shared" si="11"/>
        <v>3.6257241371729245</v>
      </c>
      <c r="D28" s="27">
        <f t="shared" si="11"/>
        <v>1.1271073720003957</v>
      </c>
      <c r="E28" s="27">
        <f t="shared" si="11"/>
        <v>17.203593845612673</v>
      </c>
      <c r="F28" s="27">
        <f t="shared" si="11"/>
        <v>1.1120841593046817</v>
      </c>
      <c r="G28" s="27">
        <f t="shared" si="11"/>
        <v>8.0344874336322096</v>
      </c>
      <c r="H28" s="27">
        <f t="shared" si="11"/>
        <v>14.330679232423757</v>
      </c>
      <c r="I28" s="27">
        <f t="shared" si="11"/>
        <v>0.7125033435808743</v>
      </c>
      <c r="J28" s="27">
        <f t="shared" si="11"/>
        <v>10.425926400914584</v>
      </c>
      <c r="K28" s="27">
        <f t="shared" si="11"/>
        <v>1.6406447523185215</v>
      </c>
      <c r="L28" s="27">
        <f t="shared" si="11"/>
        <v>6.9726027899205238</v>
      </c>
      <c r="M28" s="27">
        <f t="shared" si="11"/>
        <v>2.6431693848910451</v>
      </c>
      <c r="N28" s="27">
        <f t="shared" si="11"/>
        <v>2.4791965146146544</v>
      </c>
      <c r="O28" s="27">
        <f t="shared" si="11"/>
        <v>2.165357937202971</v>
      </c>
      <c r="P28" s="27">
        <f t="shared" si="11"/>
        <v>9.1971375283517336</v>
      </c>
      <c r="Q28" s="27">
        <f t="shared" si="11"/>
        <v>96.36401610781536</v>
      </c>
      <c r="R28" s="27">
        <f t="shared" si="11"/>
        <v>3.6359838921846315</v>
      </c>
      <c r="S28" s="27">
        <f t="shared" si="11"/>
        <v>100</v>
      </c>
      <c r="T28" s="28"/>
      <c r="U28" s="28"/>
      <c r="V28" s="29"/>
    </row>
    <row r="29" spans="1:22">
      <c r="A29" s="32" t="s">
        <v>67</v>
      </c>
      <c r="B29" s="33">
        <v>89426</v>
      </c>
      <c r="C29" s="33">
        <v>21807</v>
      </c>
      <c r="D29" s="33">
        <v>7091</v>
      </c>
      <c r="E29" s="33">
        <v>106445</v>
      </c>
      <c r="F29" s="33">
        <v>6542</v>
      </c>
      <c r="G29" s="33">
        <v>50125</v>
      </c>
      <c r="H29" s="33">
        <v>88277</v>
      </c>
      <c r="I29" s="33">
        <v>4460</v>
      </c>
      <c r="J29" s="33">
        <v>64280</v>
      </c>
      <c r="K29" s="33">
        <v>10245</v>
      </c>
      <c r="L29" s="33">
        <v>41616</v>
      </c>
      <c r="M29" s="33">
        <v>16361</v>
      </c>
      <c r="N29" s="33">
        <v>15494</v>
      </c>
      <c r="O29" s="33">
        <v>13391</v>
      </c>
      <c r="P29" s="33">
        <v>58364</v>
      </c>
      <c r="Q29" s="23">
        <f>SUM(B29:P29)</f>
        <v>593924</v>
      </c>
      <c r="R29" s="33">
        <v>20871</v>
      </c>
      <c r="S29" s="33">
        <f>Q29+R29</f>
        <v>614795</v>
      </c>
      <c r="T29" s="33">
        <v>55901</v>
      </c>
      <c r="U29" s="33">
        <f>S29+T29</f>
        <v>670696</v>
      </c>
      <c r="V29" s="31" t="s">
        <v>67</v>
      </c>
    </row>
    <row r="30" spans="1:22">
      <c r="A30" s="26"/>
      <c r="B30" s="27">
        <f>(B29/S29)*100</f>
        <v>14.545661561984078</v>
      </c>
      <c r="C30" s="27">
        <f>(C29/S29)*100</f>
        <v>3.547036003871209</v>
      </c>
      <c r="D30" s="27">
        <f>(D29/S29)*100</f>
        <v>1.1533925942793939</v>
      </c>
      <c r="E30" s="27">
        <f>(E29/S29)*100</f>
        <v>17.313901381761401</v>
      </c>
      <c r="F30" s="27">
        <f>(F29/S29)*100</f>
        <v>1.0640945355768996</v>
      </c>
      <c r="G30" s="27">
        <f>(G29/S29)*100</f>
        <v>8.1531242121357526</v>
      </c>
      <c r="H30" s="27">
        <f>(H29/S29)*100</f>
        <v>14.358769996502899</v>
      </c>
      <c r="I30" s="27">
        <f>(I29/S29)*100</f>
        <v>0.72544506705487199</v>
      </c>
      <c r="J30" s="27">
        <f>(J29/S29)*100</f>
        <v>10.455517692889501</v>
      </c>
      <c r="K30" s="27">
        <f>(K29/S29)*100</f>
        <v>1.6664091282460005</v>
      </c>
      <c r="L30" s="27">
        <f>(L29/S29)*100</f>
        <v>6.7690856301694069</v>
      </c>
      <c r="M30" s="27">
        <f>(M29/S29)*100</f>
        <v>2.6612122740100359</v>
      </c>
      <c r="N30" s="27">
        <f>(N29/S29)*100</f>
        <v>2.5201896567148401</v>
      </c>
      <c r="O30" s="27">
        <f>(O29/S29)*100</f>
        <v>2.1781244154555583</v>
      </c>
      <c r="P30" s="27">
        <f>(P29/S29)*100</f>
        <v>9.4932457160516925</v>
      </c>
      <c r="Q30" s="27">
        <f>(Q29/S29)*100</f>
        <v>96.605209866703532</v>
      </c>
      <c r="R30" s="27">
        <f>(R29/S29)*100</f>
        <v>3.3947901332964645</v>
      </c>
      <c r="S30" s="27">
        <f>(S29/S29)*100</f>
        <v>100</v>
      </c>
      <c r="T30" s="28"/>
      <c r="U30" s="28"/>
      <c r="V30" s="29"/>
    </row>
    <row r="31" spans="1:22">
      <c r="A31" s="35" t="s">
        <v>68</v>
      </c>
      <c r="B31" s="36" t="s">
        <v>69</v>
      </c>
      <c r="C31" s="36" t="s">
        <v>70</v>
      </c>
      <c r="D31" s="36" t="s">
        <v>71</v>
      </c>
      <c r="E31" s="36" t="s">
        <v>72</v>
      </c>
      <c r="F31" s="36" t="s">
        <v>73</v>
      </c>
      <c r="G31" s="36" t="s">
        <v>74</v>
      </c>
      <c r="H31" s="36" t="s">
        <v>75</v>
      </c>
      <c r="I31" s="36" t="s">
        <v>76</v>
      </c>
      <c r="J31" s="36" t="s">
        <v>77</v>
      </c>
      <c r="K31" s="36" t="s">
        <v>78</v>
      </c>
      <c r="L31" s="37">
        <v>45683</v>
      </c>
      <c r="M31" s="37">
        <v>18757</v>
      </c>
      <c r="N31" s="37">
        <v>17908</v>
      </c>
      <c r="O31" s="37">
        <v>15142</v>
      </c>
      <c r="P31" s="37">
        <v>68465</v>
      </c>
      <c r="Q31" s="23">
        <f>P31+O31+N31+M31+L31+K31+J31+I31+H31+G31+F31+E31+D31+C31+B31</f>
        <v>671466</v>
      </c>
      <c r="R31" s="37">
        <v>22858</v>
      </c>
      <c r="S31" s="33">
        <f>Q31+R31</f>
        <v>694324</v>
      </c>
      <c r="T31" s="36" t="s">
        <v>79</v>
      </c>
      <c r="U31" s="33">
        <f>S31+T31</f>
        <v>758928</v>
      </c>
      <c r="V31" s="38" t="s">
        <v>68</v>
      </c>
    </row>
    <row r="32" spans="1:22">
      <c r="A32" s="26"/>
      <c r="B32" s="27">
        <f>(B31/S31)*100</f>
        <v>14.487184657306965</v>
      </c>
      <c r="C32" s="27">
        <f>(C31/S31)*100</f>
        <v>3.4887170830908913</v>
      </c>
      <c r="D32" s="27">
        <f>(D31/S31)*100</f>
        <v>1.1686186852247653</v>
      </c>
      <c r="E32" s="27">
        <f>(E31/S31)*100</f>
        <v>17.298552260904131</v>
      </c>
      <c r="F32" s="27">
        <f>(F31/S31)*100</f>
        <v>1.0362597288873783</v>
      </c>
      <c r="G32" s="27">
        <f>(G31/S31)*100</f>
        <v>8.016142319723933</v>
      </c>
      <c r="H32" s="27">
        <f>(H31/S31)*100</f>
        <v>14.444985338257069</v>
      </c>
      <c r="I32" s="27">
        <f>(I31/S31)*100</f>
        <v>0.74172864541626093</v>
      </c>
      <c r="J32" s="27">
        <f>(J31/S31)*100</f>
        <v>10.352515540295308</v>
      </c>
      <c r="K32" s="27">
        <f>(K31/S31)*100</f>
        <v>1.7715072502174776</v>
      </c>
      <c r="L32" s="27">
        <f>(L31/S31)*100</f>
        <v>6.5794931472914664</v>
      </c>
      <c r="M32" s="27">
        <f>(M31/S31)*100</f>
        <v>2.7014765440918072</v>
      </c>
      <c r="N32" s="27">
        <f>(N31/S31)*100</f>
        <v>2.5791993363328936</v>
      </c>
      <c r="O32" s="27">
        <f>(O31/S31)*100</f>
        <v>2.1808262425034997</v>
      </c>
      <c r="P32" s="27">
        <f>(P31/S31)*100</f>
        <v>9.8606702346454966</v>
      </c>
      <c r="Q32" s="27">
        <f>(Q31/S31)*100</f>
        <v>96.707877014189336</v>
      </c>
      <c r="R32" s="27">
        <f>(R31/S31)*100</f>
        <v>3.2921229858106589</v>
      </c>
      <c r="S32" s="27">
        <f>(S31/S31)*100</f>
        <v>100</v>
      </c>
      <c r="T32" s="39"/>
      <c r="U32" s="39"/>
      <c r="V32" s="26"/>
    </row>
    <row r="33" spans="1:22">
      <c r="A33" s="32" t="s">
        <v>80</v>
      </c>
      <c r="B33" s="33">
        <v>113582</v>
      </c>
      <c r="C33" s="33">
        <v>26996</v>
      </c>
      <c r="D33" s="33">
        <v>9063</v>
      </c>
      <c r="E33" s="33">
        <v>135550</v>
      </c>
      <c r="F33" s="33">
        <v>8211</v>
      </c>
      <c r="G33" s="33">
        <v>63982</v>
      </c>
      <c r="H33" s="33">
        <v>115959</v>
      </c>
      <c r="I33" s="33">
        <v>5997</v>
      </c>
      <c r="J33" s="33">
        <v>85465</v>
      </c>
      <c r="K33" s="33">
        <v>14484</v>
      </c>
      <c r="L33" s="33">
        <v>50337</v>
      </c>
      <c r="M33" s="33">
        <v>22381</v>
      </c>
      <c r="N33" s="33">
        <v>21308</v>
      </c>
      <c r="O33" s="33">
        <v>17582</v>
      </c>
      <c r="P33" s="33">
        <v>77876</v>
      </c>
      <c r="Q33" s="23">
        <f>SUM(B33:P33)</f>
        <v>768773</v>
      </c>
      <c r="R33" s="33">
        <v>27931</v>
      </c>
      <c r="S33" s="33">
        <f>Q33+R33</f>
        <v>796704</v>
      </c>
      <c r="T33" s="40" t="s">
        <v>81</v>
      </c>
      <c r="U33" s="33">
        <f>S33+T33</f>
        <v>869218</v>
      </c>
      <c r="V33" s="31" t="s">
        <v>80</v>
      </c>
    </row>
    <row r="34" spans="1:22">
      <c r="A34" s="26"/>
      <c r="B34" s="27">
        <f>(B33/S33)*100</f>
        <v>14.256486725308271</v>
      </c>
      <c r="C34" s="27">
        <f>(C33/S33)*100</f>
        <v>3.3884604570831827</v>
      </c>
      <c r="D34" s="27">
        <f>(D33/S33)*100</f>
        <v>1.1375617544282444</v>
      </c>
      <c r="E34" s="27">
        <f>(E33/S33)*100</f>
        <v>17.013847049845364</v>
      </c>
      <c r="F34" s="27">
        <f>(F33/S33)*100</f>
        <v>1.0306211591758043</v>
      </c>
      <c r="G34" s="27">
        <f>(G33/S33)*100</f>
        <v>8.0308370486403984</v>
      </c>
      <c r="H34" s="27">
        <f>(H33/S33)*100</f>
        <v>14.554840944692133</v>
      </c>
      <c r="I34" s="27">
        <f>(I33/S33)*100</f>
        <v>0.75272623207615375</v>
      </c>
      <c r="J34" s="27">
        <f>(J33/S33)*100</f>
        <v>10.72732156484717</v>
      </c>
      <c r="K34" s="27">
        <f>(K33/S33)*100</f>
        <v>1.8179901192914807</v>
      </c>
      <c r="L34" s="27">
        <f>(L33/S33)*100</f>
        <v>6.3181558019038437</v>
      </c>
      <c r="M34" s="27">
        <f>(M33/S33)*100</f>
        <v>2.809198899465799</v>
      </c>
      <c r="N34" s="27">
        <f>(N33/S33)*100</f>
        <v>2.6745190183556251</v>
      </c>
      <c r="O34" s="27">
        <f>(O33/S33)*100</f>
        <v>2.2068421898220669</v>
      </c>
      <c r="P34" s="27">
        <f>(P33/S33)*100</f>
        <v>9.7747720608908697</v>
      </c>
      <c r="Q34" s="27">
        <f>(Q33/S33)*100</f>
        <v>96.494181025826407</v>
      </c>
      <c r="R34" s="27">
        <f>(R33/S33)*100</f>
        <v>3.5058189741735952</v>
      </c>
      <c r="S34" s="27">
        <f>(S33/S33)*100</f>
        <v>100</v>
      </c>
      <c r="T34" s="41"/>
      <c r="U34" s="28"/>
      <c r="V34" s="26"/>
    </row>
    <row r="35" spans="1:22" s="47" customFormat="1">
      <c r="A35" s="42" t="s">
        <v>82</v>
      </c>
      <c r="B35" s="43">
        <v>125751</v>
      </c>
      <c r="C35" s="43">
        <v>31003</v>
      </c>
      <c r="D35" s="43">
        <v>10446</v>
      </c>
      <c r="E35" s="43">
        <v>155750</v>
      </c>
      <c r="F35" s="43">
        <v>9595</v>
      </c>
      <c r="G35" s="43">
        <v>76635</v>
      </c>
      <c r="H35" s="43">
        <v>130684</v>
      </c>
      <c r="I35" s="43">
        <v>7137</v>
      </c>
      <c r="J35" s="43">
        <v>101810</v>
      </c>
      <c r="K35" s="43">
        <v>17576</v>
      </c>
      <c r="L35" s="43">
        <v>58949</v>
      </c>
      <c r="M35" s="43">
        <v>25320</v>
      </c>
      <c r="N35" s="43">
        <v>24058</v>
      </c>
      <c r="O35" s="43">
        <v>20574</v>
      </c>
      <c r="P35" s="43">
        <v>91485</v>
      </c>
      <c r="Q35" s="44">
        <f>SUM(B35:P35)</f>
        <v>886773</v>
      </c>
      <c r="R35" s="43">
        <v>31368</v>
      </c>
      <c r="S35" s="45">
        <f>Q35+R35</f>
        <v>918141</v>
      </c>
      <c r="T35" s="43">
        <v>89302</v>
      </c>
      <c r="U35" s="45">
        <f>S35+T35</f>
        <v>1007443</v>
      </c>
      <c r="V35" s="46" t="s">
        <v>82</v>
      </c>
    </row>
    <row r="36" spans="1:22" s="48" customFormat="1">
      <c r="A36" s="26"/>
      <c r="B36" s="27">
        <f>(B35/S35)*100</f>
        <v>13.696262338791101</v>
      </c>
      <c r="C36" s="27">
        <f>(C35/S35)*100</f>
        <v>3.3767144697818745</v>
      </c>
      <c r="D36" s="27">
        <f>(D35/S35)*100</f>
        <v>1.1377337467774558</v>
      </c>
      <c r="E36" s="27">
        <f>(E35/S35)*100</f>
        <v>16.963625412654483</v>
      </c>
      <c r="F36" s="27">
        <f>(F35/S35)*100</f>
        <v>1.0450464580059053</v>
      </c>
      <c r="G36" s="27">
        <f>(G35/S35)*100</f>
        <v>8.3467571974239245</v>
      </c>
      <c r="H36" s="27">
        <f>(H35/S35)*100</f>
        <v>14.233543649613731</v>
      </c>
      <c r="I36" s="27">
        <f>(I35/S35)*100</f>
        <v>0.77733158632497623</v>
      </c>
      <c r="J36" s="27">
        <f>(J35/S35)*100</f>
        <v>11.088710775360211</v>
      </c>
      <c r="K36" s="27">
        <f>(K35/S35)*100</f>
        <v>1.9143029229715263</v>
      </c>
      <c r="L36" s="27">
        <f>(L35/S35)*100</f>
        <v>6.4204735438238796</v>
      </c>
      <c r="M36" s="27">
        <f>(M35/S35)*100</f>
        <v>2.7577463592193356</v>
      </c>
      <c r="N36" s="27">
        <f>(N35/S35)*100</f>
        <v>2.6202947041903148</v>
      </c>
      <c r="O36" s="27">
        <f>(O35/S35)*100</f>
        <v>2.2408322904651898</v>
      </c>
      <c r="P36" s="27">
        <f>(P35/S35)*100</f>
        <v>9.9641558322741286</v>
      </c>
      <c r="Q36" s="27">
        <f>(Q35/S35)*100</f>
        <v>96.583531287678042</v>
      </c>
      <c r="R36" s="27">
        <f>(R35/S35)*100</f>
        <v>3.4164687123219637</v>
      </c>
      <c r="S36" s="27">
        <f>(S35/S35)*100</f>
        <v>100</v>
      </c>
      <c r="T36" s="39"/>
      <c r="U36" s="39"/>
      <c r="V36" s="26"/>
    </row>
    <row r="37" spans="1:22" s="48" customFormat="1">
      <c r="A37" s="42" t="s">
        <v>83</v>
      </c>
      <c r="B37" s="45">
        <v>70171</v>
      </c>
      <c r="C37" s="45">
        <v>16814</v>
      </c>
      <c r="D37" s="45">
        <v>7009</v>
      </c>
      <c r="E37" s="45">
        <v>73834</v>
      </c>
      <c r="F37" s="45">
        <v>5553</v>
      </c>
      <c r="G37" s="45">
        <v>29825</v>
      </c>
      <c r="H37" s="45">
        <v>62352</v>
      </c>
      <c r="I37" s="45">
        <v>3467</v>
      </c>
      <c r="J37" s="45">
        <v>46497</v>
      </c>
      <c r="K37" s="45">
        <v>14216</v>
      </c>
      <c r="L37" s="45">
        <v>37935</v>
      </c>
      <c r="M37" s="45">
        <v>14089</v>
      </c>
      <c r="N37" s="45">
        <v>9962</v>
      </c>
      <c r="O37" s="45">
        <v>9288</v>
      </c>
      <c r="P37" s="45">
        <v>56600</v>
      </c>
      <c r="Q37" s="44">
        <f>SUM(B37:P37)</f>
        <v>457612</v>
      </c>
      <c r="R37" s="45">
        <v>24725</v>
      </c>
      <c r="S37" s="45">
        <f>Q37+R37</f>
        <v>482337</v>
      </c>
      <c r="T37" s="45">
        <v>27208</v>
      </c>
      <c r="U37" s="45">
        <f>S37+T37</f>
        <v>509545</v>
      </c>
      <c r="V37" s="46" t="s">
        <v>83</v>
      </c>
    </row>
    <row r="38" spans="1:22" s="48" customFormat="1">
      <c r="A38" s="26"/>
      <c r="B38" s="27">
        <f>(B37/S37)*100</f>
        <v>14.548127139323752</v>
      </c>
      <c r="C38" s="27">
        <f>(C37/S37)*100</f>
        <v>3.4859444745064136</v>
      </c>
      <c r="D38" s="27">
        <f>(D37/S37)*100</f>
        <v>1.4531333901400889</v>
      </c>
      <c r="E38" s="27">
        <f>(E37/S37)*100</f>
        <v>15.307554676502114</v>
      </c>
      <c r="F38" s="27">
        <f>(F37/S37)*100</f>
        <v>1.151269755378501</v>
      </c>
      <c r="G38" s="27">
        <f>(G37/S37)*100</f>
        <v>6.1834360623381581</v>
      </c>
      <c r="H38" s="27">
        <f>(H37/S37)*100</f>
        <v>12.927061369955032</v>
      </c>
      <c r="I38" s="27">
        <f>(I37/S37)*100</f>
        <v>0.71879204788353368</v>
      </c>
      <c r="J38" s="27">
        <f>(J37/S37)*100</f>
        <v>9.6399405394983173</v>
      </c>
      <c r="K38" s="27">
        <f>(K37/S37)*100</f>
        <v>2.9473169174249541</v>
      </c>
      <c r="L38" s="27">
        <f>(L37/S37)*100</f>
        <v>7.8648330938741999</v>
      </c>
      <c r="M38" s="27">
        <f>(M37/S37)*100</f>
        <v>2.9209867789533042</v>
      </c>
      <c r="N38" s="27">
        <f>(N37/S37)*100</f>
        <v>2.0653609405871829</v>
      </c>
      <c r="O38" s="27">
        <f>(O37/S37)*100</f>
        <v>1.9256246151549643</v>
      </c>
      <c r="P38" s="27">
        <f>(P37/S37)*100</f>
        <v>11.734534153506781</v>
      </c>
      <c r="Q38" s="27">
        <f>(Q37/S37)*100</f>
        <v>94.8739159550273</v>
      </c>
      <c r="R38" s="27">
        <f>(R37/S37)*100</f>
        <v>5.1260840449727052</v>
      </c>
      <c r="S38" s="27">
        <f>(S37/S37)*100</f>
        <v>100</v>
      </c>
      <c r="T38" s="39"/>
      <c r="U38" s="39"/>
      <c r="V38" s="29"/>
    </row>
    <row r="39" spans="1:22" s="48" customFormat="1">
      <c r="A39" s="42" t="s">
        <v>84</v>
      </c>
      <c r="B39" s="45">
        <v>79010</v>
      </c>
      <c r="C39" s="45">
        <v>18890</v>
      </c>
      <c r="D39" s="45">
        <v>7866</v>
      </c>
      <c r="E39" s="45">
        <v>87606</v>
      </c>
      <c r="F39" s="45">
        <v>5720</v>
      </c>
      <c r="G39" s="45">
        <v>33513</v>
      </c>
      <c r="H39" s="45">
        <v>72971</v>
      </c>
      <c r="I39" s="45">
        <v>4069</v>
      </c>
      <c r="J39" s="45">
        <v>53132</v>
      </c>
      <c r="K39" s="45">
        <v>16265</v>
      </c>
      <c r="L39" s="45">
        <v>41337</v>
      </c>
      <c r="M39" s="45">
        <v>17132</v>
      </c>
      <c r="N39" s="45">
        <v>11853</v>
      </c>
      <c r="O39" s="45">
        <v>10453</v>
      </c>
      <c r="P39" s="45">
        <v>63544</v>
      </c>
      <c r="Q39" s="44">
        <f>SUM(B39:P39)</f>
        <v>523361</v>
      </c>
      <c r="R39" s="45">
        <v>26439</v>
      </c>
      <c r="S39" s="45">
        <f>Q39+R39</f>
        <v>549800</v>
      </c>
      <c r="T39" s="45">
        <v>35276</v>
      </c>
      <c r="U39" s="45">
        <f>S39+T39</f>
        <v>585076</v>
      </c>
      <c r="V39" s="46" t="s">
        <v>84</v>
      </c>
    </row>
    <row r="40" spans="1:22" s="48" customFormat="1">
      <c r="A40" s="26"/>
      <c r="B40" s="27">
        <f>(B39/S39)*100</f>
        <v>14.370680247362678</v>
      </c>
      <c r="C40" s="27">
        <f>(C39/S39)*100</f>
        <v>3.4357948344852671</v>
      </c>
      <c r="D40" s="27">
        <f>(D39/S39)*100</f>
        <v>1.4307020734812659</v>
      </c>
      <c r="E40" s="27">
        <f>(E39/S39)*100</f>
        <v>15.934157875591124</v>
      </c>
      <c r="F40" s="27">
        <f>(F39/S39)*100</f>
        <v>1.0403783193888687</v>
      </c>
      <c r="G40" s="27">
        <f>(G39/S39)*100</f>
        <v>6.0954892688250268</v>
      </c>
      <c r="H40" s="27">
        <f>(H39/S39)*100</f>
        <v>13.272280829392507</v>
      </c>
      <c r="I40" s="27">
        <f>(I39/S39)*100</f>
        <v>0.74008730447435422</v>
      </c>
      <c r="J40" s="27">
        <f>(J39/S39)*100</f>
        <v>9.663877773735905</v>
      </c>
      <c r="K40" s="27">
        <f>(K39/S39)*100</f>
        <v>2.9583484903601307</v>
      </c>
      <c r="L40" s="27">
        <f>(L39/S39)*100</f>
        <v>7.5185522008002907</v>
      </c>
      <c r="M40" s="27">
        <f>(M39/S39)*100</f>
        <v>3.1160421971626042</v>
      </c>
      <c r="N40" s="27">
        <f>(N39/S39)*100</f>
        <v>2.1558748635867588</v>
      </c>
      <c r="O40" s="27">
        <f>(O39/S39)*100</f>
        <v>1.9012368133866859</v>
      </c>
      <c r="P40" s="27">
        <f>(P39/S39)*100</f>
        <v>11.557657329938159</v>
      </c>
      <c r="Q40" s="27">
        <f>(Q39/S39)*100</f>
        <v>95.191160421971617</v>
      </c>
      <c r="R40" s="27">
        <f>(R39/S39)*100</f>
        <v>4.8088395780283744</v>
      </c>
      <c r="S40" s="27">
        <f>(S39/S39)*100</f>
        <v>100</v>
      </c>
      <c r="T40" s="39"/>
      <c r="U40" s="39"/>
      <c r="V40" s="29"/>
    </row>
    <row r="41" spans="1:22" s="48" customFormat="1">
      <c r="A41" s="42" t="s">
        <v>85</v>
      </c>
      <c r="B41" s="45">
        <v>89986</v>
      </c>
      <c r="C41" s="45">
        <v>20635</v>
      </c>
      <c r="D41" s="45">
        <v>9110</v>
      </c>
      <c r="E41" s="45">
        <v>101371</v>
      </c>
      <c r="F41" s="45">
        <v>6441</v>
      </c>
      <c r="G41" s="45">
        <v>38532</v>
      </c>
      <c r="H41" s="45">
        <v>86149</v>
      </c>
      <c r="I41" s="45">
        <v>4826</v>
      </c>
      <c r="J41" s="45">
        <v>59620</v>
      </c>
      <c r="K41" s="45">
        <v>18702</v>
      </c>
      <c r="L41" s="45">
        <v>45118</v>
      </c>
      <c r="M41" s="45">
        <v>19664</v>
      </c>
      <c r="N41" s="45">
        <v>14332</v>
      </c>
      <c r="O41" s="45">
        <v>12164</v>
      </c>
      <c r="P41" s="45">
        <v>72200</v>
      </c>
      <c r="Q41" s="44">
        <f>SUM(B41:P41)</f>
        <v>598850</v>
      </c>
      <c r="R41" s="45">
        <v>29832</v>
      </c>
      <c r="S41" s="45">
        <f>Q41+R41</f>
        <v>628682</v>
      </c>
      <c r="T41" s="45">
        <v>48390</v>
      </c>
      <c r="U41" s="45">
        <f>S41+T41</f>
        <v>677072</v>
      </c>
      <c r="V41" s="46" t="s">
        <v>85</v>
      </c>
    </row>
    <row r="42" spans="1:22" s="48" customFormat="1">
      <c r="A42" s="26"/>
      <c r="B42" s="27">
        <f>(B41/S41)*100</f>
        <v>14.313436681820061</v>
      </c>
      <c r="C42" s="27">
        <f>(C41/S41)*100</f>
        <v>3.2822635290973818</v>
      </c>
      <c r="D42" s="27">
        <f>(D41/S41)*100</f>
        <v>1.4490632784142061</v>
      </c>
      <c r="E42" s="27">
        <f>(E41/S41)*100</f>
        <v>16.124368122516628</v>
      </c>
      <c r="F42" s="27">
        <f>(F41/S41)*100</f>
        <v>1.0245243223123932</v>
      </c>
      <c r="G42" s="27">
        <f>(G41/S41)*100</f>
        <v>6.1290127600281217</v>
      </c>
      <c r="H42" s="27">
        <f>(H41/S41)*100</f>
        <v>13.703112225258558</v>
      </c>
      <c r="I42" s="27">
        <f>(I41/S41)*100</f>
        <v>0.76763769282403505</v>
      </c>
      <c r="J42" s="27">
        <f>(J41/S41)*100</f>
        <v>9.4833317957250252</v>
      </c>
      <c r="K42" s="27">
        <f>(K41/S41)*100</f>
        <v>2.9747948883537307</v>
      </c>
      <c r="L42" s="27">
        <f>(L41/S41)*100</f>
        <v>7.1766012069695018</v>
      </c>
      <c r="M42" s="27">
        <f>(M41/S41)*100</f>
        <v>3.1278134255474148</v>
      </c>
      <c r="N42" s="27">
        <f>(N41/S41)*100</f>
        <v>2.2796898909146437</v>
      </c>
      <c r="O42" s="27">
        <f>(O41/S41)*100</f>
        <v>1.9348414619791883</v>
      </c>
      <c r="P42" s="27">
        <f>(P41/S41)*100</f>
        <v>11.484343435950132</v>
      </c>
      <c r="Q42" s="27">
        <f>(Q41/S41)*100</f>
        <v>95.25483471771102</v>
      </c>
      <c r="R42" s="27">
        <f>(R41/S41)*100</f>
        <v>4.7451652822889798</v>
      </c>
      <c r="S42" s="27">
        <f>(S41/S41)*100</f>
        <v>100</v>
      </c>
      <c r="T42" s="39"/>
      <c r="U42" s="39"/>
      <c r="V42" s="29"/>
    </row>
    <row r="43" spans="1:22" s="48" customFormat="1">
      <c r="A43" s="42" t="s">
        <v>86</v>
      </c>
      <c r="B43" s="45">
        <v>97807</v>
      </c>
      <c r="C43" s="45">
        <v>22793</v>
      </c>
      <c r="D43" s="45">
        <v>10963</v>
      </c>
      <c r="E43" s="45">
        <v>116197</v>
      </c>
      <c r="F43" s="45">
        <v>7012</v>
      </c>
      <c r="G43" s="45">
        <v>44180</v>
      </c>
      <c r="H43" s="45">
        <v>96094</v>
      </c>
      <c r="I43" s="45">
        <v>5790</v>
      </c>
      <c r="J43" s="45">
        <v>67185</v>
      </c>
      <c r="K43" s="45">
        <v>20003</v>
      </c>
      <c r="L43" s="45">
        <v>49448</v>
      </c>
      <c r="M43" s="45">
        <v>22464</v>
      </c>
      <c r="N43" s="45">
        <v>16250</v>
      </c>
      <c r="O43" s="45">
        <v>13368</v>
      </c>
      <c r="P43" s="45">
        <v>85366</v>
      </c>
      <c r="Q43" s="44">
        <f>SUM(B43:P43)</f>
        <v>674920</v>
      </c>
      <c r="R43" s="45">
        <v>30152</v>
      </c>
      <c r="S43" s="45">
        <f>Q43+R43</f>
        <v>705072</v>
      </c>
      <c r="T43" s="45">
        <v>55901</v>
      </c>
      <c r="U43" s="45">
        <f>S43+T43</f>
        <v>760973</v>
      </c>
      <c r="V43" s="46" t="s">
        <v>86</v>
      </c>
    </row>
    <row r="44" spans="1:22" s="48" customFormat="1">
      <c r="A44" s="26"/>
      <c r="B44" s="27">
        <f>(B43/S43)*100</f>
        <v>13.871916626954411</v>
      </c>
      <c r="C44" s="27">
        <f>(C43/S43)*100</f>
        <v>3.2327194953139538</v>
      </c>
      <c r="D44" s="27">
        <f>(D43/S43)*100</f>
        <v>1.5548766650781765</v>
      </c>
      <c r="E44" s="27">
        <f>(E43/S43)*100</f>
        <v>16.480160891369959</v>
      </c>
      <c r="F44" s="27">
        <f>(F43/S43)*100</f>
        <v>0.99450836226654871</v>
      </c>
      <c r="G44" s="27">
        <f>(G43/S43)*100</f>
        <v>6.266026732021694</v>
      </c>
      <c r="H44" s="27">
        <f>(H43/S43)*100</f>
        <v>13.628962715864478</v>
      </c>
      <c r="I44" s="27">
        <f>(I43/S43)*100</f>
        <v>0.82119272925318265</v>
      </c>
      <c r="J44" s="27">
        <f>(J43/S43)*100</f>
        <v>9.5288140785621902</v>
      </c>
      <c r="K44" s="27">
        <f>(K43/S43)*100</f>
        <v>2.8370152268137154</v>
      </c>
      <c r="L44" s="27">
        <f>(L43/S43)*100</f>
        <v>7.0131844691038641</v>
      </c>
      <c r="M44" s="27">
        <f>(M43/S43)*100</f>
        <v>3.1860575941180476</v>
      </c>
      <c r="N44" s="27">
        <f>(N43/S43)*100</f>
        <v>2.3047291624117823</v>
      </c>
      <c r="O44" s="27">
        <f>(O43/S43)*100</f>
        <v>1.8959765811151201</v>
      </c>
      <c r="P44" s="27">
        <f>(P43/S43)*100</f>
        <v>12.10741598021195</v>
      </c>
      <c r="Q44" s="27">
        <f>(Q43/S43)*100</f>
        <v>95.723557310459071</v>
      </c>
      <c r="R44" s="27">
        <f>(R43/S43)*100</f>
        <v>4.276442689540926</v>
      </c>
      <c r="S44" s="27">
        <f>(S43/S43)*100</f>
        <v>100</v>
      </c>
      <c r="T44" s="39"/>
      <c r="U44" s="39"/>
      <c r="V44" s="26"/>
    </row>
    <row r="45" spans="1:22" s="47" customFormat="1">
      <c r="A45" s="49" t="s">
        <v>87</v>
      </c>
      <c r="B45" s="43">
        <v>110990</v>
      </c>
      <c r="C45" s="43">
        <v>24601</v>
      </c>
      <c r="D45" s="43">
        <v>12645</v>
      </c>
      <c r="E45" s="43">
        <v>128573</v>
      </c>
      <c r="F45" s="43">
        <v>8346</v>
      </c>
      <c r="G45" s="43">
        <v>49474</v>
      </c>
      <c r="H45" s="43">
        <v>106606</v>
      </c>
      <c r="I45" s="43">
        <v>7028</v>
      </c>
      <c r="J45" s="43">
        <v>80454</v>
      </c>
      <c r="K45" s="43">
        <v>23448</v>
      </c>
      <c r="L45" s="43">
        <v>54432</v>
      </c>
      <c r="M45" s="43">
        <v>25426</v>
      </c>
      <c r="N45" s="43">
        <v>18257</v>
      </c>
      <c r="O45" s="43">
        <v>15326</v>
      </c>
      <c r="P45" s="43">
        <v>95692</v>
      </c>
      <c r="Q45" s="44">
        <f>SUM(B45:P45)</f>
        <v>761298</v>
      </c>
      <c r="R45" s="43">
        <v>36241</v>
      </c>
      <c r="S45" s="45">
        <f>Q45+R45</f>
        <v>797539</v>
      </c>
      <c r="T45" s="43">
        <v>64604</v>
      </c>
      <c r="U45" s="45">
        <f>S45+T45</f>
        <v>862143</v>
      </c>
      <c r="V45" s="50" t="s">
        <v>87</v>
      </c>
    </row>
    <row r="46" spans="1:22">
      <c r="A46" s="26"/>
      <c r="B46" s="27">
        <f>(B45/S45)*100</f>
        <v>13.916560820223211</v>
      </c>
      <c r="C46" s="27">
        <f>(C45/S45)*100</f>
        <v>3.0846140439527097</v>
      </c>
      <c r="D46" s="27">
        <f>(D45/S45)*100</f>
        <v>1.5855024017634247</v>
      </c>
      <c r="E46" s="27">
        <f>(E45/S45)*100</f>
        <v>16.121217896554274</v>
      </c>
      <c r="F46" s="27">
        <f>(F45/S45)*100</f>
        <v>1.0464692008792047</v>
      </c>
      <c r="G46" s="27">
        <f>(G45/S45)*100</f>
        <v>6.2033330031509433</v>
      </c>
      <c r="H46" s="27">
        <f>(H45/S45)*100</f>
        <v>13.366869833324765</v>
      </c>
      <c r="I46" s="27">
        <f>(I45/S45)*100</f>
        <v>0.8812108247997904</v>
      </c>
      <c r="J46" s="27">
        <f>(J45/S45)*100</f>
        <v>10.08778254104188</v>
      </c>
      <c r="K46" s="27">
        <f>(K45/S45)*100</f>
        <v>2.9400443113126755</v>
      </c>
      <c r="L46" s="27">
        <f>(L45/S45)*100</f>
        <v>6.8249953920748698</v>
      </c>
      <c r="M46" s="27">
        <f>(M45/S45)*100</f>
        <v>3.1880572611496114</v>
      </c>
      <c r="N46" s="27">
        <f>(N45/S45)*100</f>
        <v>2.289167050137987</v>
      </c>
      <c r="O46" s="27">
        <f>(O45/S45)*100</f>
        <v>1.9216615112239026</v>
      </c>
      <c r="P46" s="27">
        <f>(P45/S45)*100</f>
        <v>11.998410109098113</v>
      </c>
      <c r="Q46" s="27">
        <f>(Q45/S45)*100</f>
        <v>95.455896200687363</v>
      </c>
      <c r="R46" s="27">
        <f>(R45/S45)*100</f>
        <v>4.5441037993126354</v>
      </c>
      <c r="S46" s="27">
        <f>(S45/S45)*100</f>
        <v>100</v>
      </c>
      <c r="T46" s="39"/>
      <c r="U46" s="39"/>
      <c r="V46" s="26"/>
    </row>
    <row r="47" spans="1:22">
      <c r="A47" s="42" t="s">
        <v>88</v>
      </c>
      <c r="B47" s="45">
        <v>125469</v>
      </c>
      <c r="C47" s="45">
        <v>28482</v>
      </c>
      <c r="D47" s="45">
        <v>14208</v>
      </c>
      <c r="E47" s="45">
        <v>146503</v>
      </c>
      <c r="F47" s="45">
        <v>11589</v>
      </c>
      <c r="G47" s="45">
        <v>57072</v>
      </c>
      <c r="H47" s="45">
        <v>121332</v>
      </c>
      <c r="I47" s="45">
        <v>8228</v>
      </c>
      <c r="J47" s="45">
        <v>94571</v>
      </c>
      <c r="K47" s="45">
        <v>27545</v>
      </c>
      <c r="L47" s="45">
        <v>60119</v>
      </c>
      <c r="M47" s="45">
        <v>30282</v>
      </c>
      <c r="N47" s="45">
        <v>21392</v>
      </c>
      <c r="O47" s="45">
        <v>17731</v>
      </c>
      <c r="P47" s="45">
        <v>104608</v>
      </c>
      <c r="Q47" s="44">
        <f>SUM(B47:P47)</f>
        <v>869131</v>
      </c>
      <c r="R47" s="45">
        <v>46698</v>
      </c>
      <c r="S47" s="45">
        <f>Q47+R47</f>
        <v>915829</v>
      </c>
      <c r="T47" s="45">
        <v>72513</v>
      </c>
      <c r="U47" s="45">
        <f>S47+T47</f>
        <v>988342</v>
      </c>
      <c r="V47" s="46" t="s">
        <v>88</v>
      </c>
    </row>
    <row r="48" spans="1:22">
      <c r="A48" s="26"/>
      <c r="B48" s="27">
        <f>(B47/S47)*100</f>
        <v>13.700046624424427</v>
      </c>
      <c r="C48" s="27">
        <f>(C47/S47)*100</f>
        <v>3.109969219144622</v>
      </c>
      <c r="D48" s="27">
        <f>(D47/S47)*100</f>
        <v>1.5513813168178776</v>
      </c>
      <c r="E48" s="27">
        <f>(E47/S47)*100</f>
        <v>15.996763587962381</v>
      </c>
      <c r="F48" s="27">
        <f>(F47/S47)*100</f>
        <v>1.2654109009432983</v>
      </c>
      <c r="G48" s="27">
        <f>(G47/S47)*100</f>
        <v>6.2317310327582991</v>
      </c>
      <c r="H48" s="27">
        <f>(H47/S47)*100</f>
        <v>13.248324741845913</v>
      </c>
      <c r="I48" s="27">
        <f>(I47/S47)*100</f>
        <v>0.89842099343873139</v>
      </c>
      <c r="J48" s="27">
        <f>(J47/S47)*100</f>
        <v>10.326272699379469</v>
      </c>
      <c r="K48" s="27">
        <f>(K47/S47)*100</f>
        <v>3.0076575430566188</v>
      </c>
      <c r="L48" s="27">
        <f>(L47/S47)*100</f>
        <v>6.5644350637509845</v>
      </c>
      <c r="M48" s="27">
        <f>(M47/S47)*100</f>
        <v>3.3065124602955356</v>
      </c>
      <c r="N48" s="27">
        <f>(N47/S47)*100</f>
        <v>2.3358072303890793</v>
      </c>
      <c r="O48" s="27">
        <f>(O47/S47)*100</f>
        <v>1.9360601160260269</v>
      </c>
      <c r="P48" s="27">
        <f>(P47/S47)*100</f>
        <v>11.422219650174869</v>
      </c>
      <c r="Q48" s="27">
        <f>(Q47/S47)*100</f>
        <v>94.901013180408128</v>
      </c>
      <c r="R48" s="27">
        <f>(R47/S47)*100</f>
        <v>5.0989868195918673</v>
      </c>
      <c r="S48" s="27">
        <f>(S47/S47)*100</f>
        <v>100</v>
      </c>
      <c r="T48" s="39"/>
      <c r="U48" s="39"/>
      <c r="V48" s="26"/>
    </row>
    <row r="49" spans="1:27">
      <c r="A49" s="42" t="s">
        <v>89</v>
      </c>
      <c r="B49" s="45">
        <v>138879</v>
      </c>
      <c r="C49" s="45">
        <v>31827</v>
      </c>
      <c r="D49" s="45">
        <v>16650</v>
      </c>
      <c r="E49" s="45">
        <v>167928</v>
      </c>
      <c r="F49" s="45">
        <v>14189</v>
      </c>
      <c r="G49" s="45">
        <v>68305</v>
      </c>
      <c r="H49" s="45">
        <v>137396</v>
      </c>
      <c r="I49" s="45">
        <v>9755</v>
      </c>
      <c r="J49" s="45">
        <v>112702</v>
      </c>
      <c r="K49" s="45">
        <v>36316</v>
      </c>
      <c r="L49" s="45">
        <v>68715</v>
      </c>
      <c r="M49" s="45">
        <v>33499</v>
      </c>
      <c r="N49" s="45">
        <v>25048</v>
      </c>
      <c r="O49" s="45">
        <v>20133</v>
      </c>
      <c r="P49" s="45">
        <v>117293</v>
      </c>
      <c r="Q49" s="44">
        <f>SUM(B49:P49)</f>
        <v>998635</v>
      </c>
      <c r="R49" s="45">
        <v>56569</v>
      </c>
      <c r="S49" s="45">
        <f>Q49+R49</f>
        <v>1055204</v>
      </c>
      <c r="T49" s="45">
        <v>89302</v>
      </c>
      <c r="U49" s="45">
        <f>S49+T49</f>
        <v>1144506</v>
      </c>
      <c r="V49" s="46" t="s">
        <v>89</v>
      </c>
    </row>
    <row r="50" spans="1:27">
      <c r="A50" s="26"/>
      <c r="B50" s="27">
        <f>(B49/S49)*100</f>
        <v>13.161341314096612</v>
      </c>
      <c r="C50" s="27">
        <f>(C49/S49)*100</f>
        <v>3.0161940250416035</v>
      </c>
      <c r="D50" s="27">
        <f>(D49/S49)*100</f>
        <v>1.5778939427826277</v>
      </c>
      <c r="E50" s="27">
        <f>(E49/S49)*100</f>
        <v>15.914268710126194</v>
      </c>
      <c r="F50" s="27">
        <f>(F49/S49)*100</f>
        <v>1.344668898146709</v>
      </c>
      <c r="G50" s="27">
        <f>(G49/S49)*100</f>
        <v>6.473155901607651</v>
      </c>
      <c r="H50" s="27">
        <f>(H49/S49)*100</f>
        <v>13.02079976952324</v>
      </c>
      <c r="I50" s="27">
        <f>(I49/S49)*100</f>
        <v>0.92446579050117317</v>
      </c>
      <c r="J50" s="27">
        <f>(J49/S49)*100</f>
        <v>10.68058877714641</v>
      </c>
      <c r="K50" s="27">
        <f>(K49/S49)*100</f>
        <v>3.441609394960595</v>
      </c>
      <c r="L50" s="27">
        <f>(L49/S49)*100</f>
        <v>6.5120109476461421</v>
      </c>
      <c r="M50" s="27">
        <f>(M49/S49)*100</f>
        <v>3.17464679815467</v>
      </c>
      <c r="N50" s="27">
        <f>(N49/S49)*100</f>
        <v>2.3737590077368926</v>
      </c>
      <c r="O50" s="27">
        <f>(O49/S49)*100</f>
        <v>1.9079722972998585</v>
      </c>
      <c r="P50" s="27">
        <f>(P49/S49)*100</f>
        <v>11.115670524372538</v>
      </c>
      <c r="Q50" s="27">
        <f>(Q49/S49)*100</f>
        <v>94.639046099142917</v>
      </c>
      <c r="R50" s="27">
        <f>(R49/S49)*100</f>
        <v>5.3609539008570861</v>
      </c>
      <c r="S50" s="27">
        <f>(S49/S49)*100</f>
        <v>100</v>
      </c>
      <c r="T50" s="41"/>
      <c r="U50" s="41"/>
      <c r="V50" s="29"/>
    </row>
    <row r="51" spans="1:27">
      <c r="A51" s="42" t="s">
        <v>90</v>
      </c>
      <c r="B51" s="45">
        <v>148758</v>
      </c>
      <c r="C51" s="45">
        <v>36995</v>
      </c>
      <c r="D51" s="45">
        <v>19461</v>
      </c>
      <c r="E51" s="45">
        <v>197127</v>
      </c>
      <c r="F51" s="45">
        <v>16381</v>
      </c>
      <c r="G51" s="45">
        <v>82432</v>
      </c>
      <c r="H51" s="45">
        <v>154579</v>
      </c>
      <c r="I51" s="45">
        <v>11263</v>
      </c>
      <c r="J51" s="45">
        <v>124281</v>
      </c>
      <c r="K51" s="45">
        <v>42237</v>
      </c>
      <c r="L51" s="45">
        <v>78820</v>
      </c>
      <c r="M51" s="45">
        <v>37678</v>
      </c>
      <c r="N51" s="45">
        <v>28429</v>
      </c>
      <c r="O51" s="45">
        <v>23868</v>
      </c>
      <c r="P51" s="45">
        <v>138952</v>
      </c>
      <c r="Q51" s="44">
        <f>SUM(B51:P51)</f>
        <v>1141261</v>
      </c>
      <c r="R51" s="45">
        <v>57662</v>
      </c>
      <c r="S51" s="45">
        <f>Q51+R51</f>
        <v>1198923</v>
      </c>
      <c r="T51" s="45">
        <v>96429</v>
      </c>
      <c r="U51" s="45">
        <f>S51+T51</f>
        <v>1295352</v>
      </c>
      <c r="V51" s="46" t="s">
        <v>90</v>
      </c>
    </row>
    <row r="52" spans="1:27">
      <c r="A52" s="26"/>
      <c r="B52" s="27">
        <f>(B51/S51)*100</f>
        <v>12.407635853178228</v>
      </c>
      <c r="C52" s="27">
        <f>(C51/S51)*100</f>
        <v>3.0856860699144151</v>
      </c>
      <c r="D52" s="27">
        <f>(D51/S51)*100</f>
        <v>1.623206828128245</v>
      </c>
      <c r="E52" s="27">
        <f>(E51/S51)*100</f>
        <v>16.442006701014162</v>
      </c>
      <c r="F52" s="27">
        <f>(F51/S51)*100</f>
        <v>1.3663095961959191</v>
      </c>
      <c r="G52" s="27">
        <f>(G51/S51)*100</f>
        <v>6.8755040982615228</v>
      </c>
      <c r="H52" s="27">
        <f>(H51/S51)*100</f>
        <v>12.893154939891888</v>
      </c>
      <c r="I52" s="27">
        <f>(I51/S51)*100</f>
        <v>0.93942646858889178</v>
      </c>
      <c r="J52" s="27">
        <f>(J51/S51)*100</f>
        <v>10.366053533045909</v>
      </c>
      <c r="K52" s="27">
        <f>(K51/S51)*100</f>
        <v>3.5229118133524842</v>
      </c>
      <c r="L52" s="27">
        <f>(L51/S51)*100</f>
        <v>6.5742337080863411</v>
      </c>
      <c r="M52" s="27">
        <f>(M51/S51)*100</f>
        <v>3.1426538651773299</v>
      </c>
      <c r="N52" s="27">
        <f>(N51/S51)*100</f>
        <v>2.3712114956506798</v>
      </c>
      <c r="O52" s="27">
        <f>(O51/S51)*100</f>
        <v>1.9907867310911542</v>
      </c>
      <c r="P52" s="27">
        <f>(P51/S51)*100</f>
        <v>11.589735120604075</v>
      </c>
      <c r="Q52" s="27">
        <f>(Q51/S51)*100</f>
        <v>95.190516822181237</v>
      </c>
      <c r="R52" s="27">
        <f>(R51/S51)*100</f>
        <v>4.809483177818759</v>
      </c>
      <c r="S52" s="27">
        <f>(S51/S51)*100</f>
        <v>100</v>
      </c>
      <c r="T52" s="41"/>
      <c r="U52" s="41"/>
      <c r="V52" s="29"/>
    </row>
    <row r="53" spans="1:27">
      <c r="A53" s="51" t="s">
        <v>98</v>
      </c>
      <c r="B53" s="45">
        <v>163968</v>
      </c>
      <c r="C53" s="45">
        <v>42308</v>
      </c>
      <c r="D53" s="45">
        <v>21080</v>
      </c>
      <c r="E53" s="45">
        <v>223221</v>
      </c>
      <c r="F53" s="45">
        <v>18401</v>
      </c>
      <c r="G53" s="45">
        <v>90834</v>
      </c>
      <c r="H53" s="45">
        <v>172575</v>
      </c>
      <c r="I53" s="45">
        <v>13035</v>
      </c>
      <c r="J53" s="45">
        <v>134317</v>
      </c>
      <c r="K53" s="45">
        <v>48563</v>
      </c>
      <c r="L53" s="45">
        <v>91229</v>
      </c>
      <c r="M53" s="45">
        <v>44728</v>
      </c>
      <c r="N53" s="45">
        <v>32767</v>
      </c>
      <c r="O53" s="45">
        <v>26924</v>
      </c>
      <c r="P53" s="45">
        <v>156551</v>
      </c>
      <c r="Q53" s="44">
        <f>SUM(B53:P53)</f>
        <v>1280501</v>
      </c>
      <c r="R53" s="45">
        <v>63173</v>
      </c>
      <c r="S53" s="45">
        <f>Q53+R53</f>
        <v>1343674</v>
      </c>
      <c r="T53" s="45">
        <v>89549</v>
      </c>
      <c r="U53" s="45">
        <f>S53+T53</f>
        <v>1433223</v>
      </c>
      <c r="V53" s="46" t="s">
        <v>98</v>
      </c>
    </row>
    <row r="54" spans="1:27">
      <c r="A54" s="26"/>
      <c r="B54" s="27">
        <f>(B53/S53)*100</f>
        <v>12.20295994415312</v>
      </c>
      <c r="C54" s="27">
        <f>(C53/S53)*100</f>
        <v>3.1486804090873233</v>
      </c>
      <c r="D54" s="27">
        <f>(D53/S53)*100</f>
        <v>1.5688329163174994</v>
      </c>
      <c r="E54" s="27">
        <f>(E53/S53)*100</f>
        <v>16.612734934217674</v>
      </c>
      <c r="F54" s="27">
        <f>(F53/S53)*100</f>
        <v>1.3694541979676618</v>
      </c>
      <c r="G54" s="27">
        <f>(G53/S53)*100</f>
        <v>6.7601218747999887</v>
      </c>
      <c r="H54" s="27">
        <f>(H53/S53)*100</f>
        <v>12.843517103106855</v>
      </c>
      <c r="I54" s="27">
        <f>(I53/S53)*100</f>
        <v>0.9701013787570496</v>
      </c>
      <c r="J54" s="27">
        <f>(J53/S53)*100</f>
        <v>9.9962490901811005</v>
      </c>
      <c r="K54" s="27">
        <f>(K53/S53)*100</f>
        <v>3.6141951098257463</v>
      </c>
      <c r="L54" s="27">
        <f>(L53/S53)*100</f>
        <v>6.7895188862774747</v>
      </c>
      <c r="M54" s="27">
        <f>(M53/S53)*100</f>
        <v>3.3287836186455944</v>
      </c>
      <c r="N54" s="27">
        <f>(N53/S53)*100</f>
        <v>2.4386123419817602</v>
      </c>
      <c r="O54" s="27">
        <f>(O53/S53)*100</f>
        <v>2.0037598405565635</v>
      </c>
      <c r="P54" s="27">
        <f>(P53/S53)*100</f>
        <v>11.650965933701181</v>
      </c>
      <c r="Q54" s="27">
        <f>(Q53/S53)*100</f>
        <v>95.298487579576602</v>
      </c>
      <c r="R54" s="27">
        <f>(R53/S53)*100</f>
        <v>4.7015124204234064</v>
      </c>
      <c r="S54" s="27">
        <f>(S53/S53)*100</f>
        <v>100</v>
      </c>
      <c r="T54" s="39"/>
      <c r="U54" s="39"/>
      <c r="V54" s="29"/>
    </row>
    <row r="55" spans="1:27">
      <c r="A55" s="52" t="s">
        <v>99</v>
      </c>
      <c r="B55" s="53">
        <v>176500</v>
      </c>
      <c r="C55" s="53">
        <v>47581</v>
      </c>
      <c r="D55" s="53">
        <v>23876</v>
      </c>
      <c r="E55" s="53">
        <v>254483</v>
      </c>
      <c r="F55" s="53">
        <v>19868</v>
      </c>
      <c r="G55" s="53">
        <v>108484</v>
      </c>
      <c r="H55" s="53">
        <v>192585</v>
      </c>
      <c r="I55" s="53">
        <v>14928</v>
      </c>
      <c r="J55" s="53">
        <v>150025</v>
      </c>
      <c r="K55" s="53">
        <v>55761</v>
      </c>
      <c r="L55" s="53">
        <v>106061</v>
      </c>
      <c r="M55" s="53">
        <v>50674</v>
      </c>
      <c r="N55" s="53">
        <v>37624</v>
      </c>
      <c r="O55" s="53">
        <v>30135</v>
      </c>
      <c r="P55" s="53">
        <v>176402</v>
      </c>
      <c r="Q55" s="54">
        <f>SUM(B55:P55)</f>
        <v>1444987</v>
      </c>
      <c r="R55" s="53">
        <v>70815</v>
      </c>
      <c r="S55" s="53">
        <f>Q55+R55</f>
        <v>1515802</v>
      </c>
      <c r="T55" s="53">
        <v>98402</v>
      </c>
      <c r="U55" s="53">
        <f>S55+T55</f>
        <v>1614204</v>
      </c>
      <c r="V55" s="55" t="s">
        <v>99</v>
      </c>
    </row>
    <row r="56" spans="1:27">
      <c r="A56" s="26"/>
      <c r="B56" s="56">
        <f>(B55/S55)*100</f>
        <v>11.644000997491757</v>
      </c>
      <c r="C56" s="56">
        <f>(C55/S55)*100</f>
        <v>3.1389983652218429</v>
      </c>
      <c r="D56" s="56">
        <f>(D55/S55)*100</f>
        <v>1.5751397609978086</v>
      </c>
      <c r="E56" s="56">
        <f>(E55/S55)*100</f>
        <v>16.788670288071923</v>
      </c>
      <c r="F56" s="56">
        <f>(F55/S55)*100</f>
        <v>1.3107252794230382</v>
      </c>
      <c r="G56" s="56">
        <f>(G55/S55)*100</f>
        <v>7.1568714119654153</v>
      </c>
      <c r="H56" s="56">
        <f>(H55/S55)*100</f>
        <v>12.705155422673938</v>
      </c>
      <c r="I56" s="56">
        <f>(I55/S55)*100</f>
        <v>0.9848251948473481</v>
      </c>
      <c r="J56" s="56">
        <f>(J55/S55)*100</f>
        <v>9.8974008478679938</v>
      </c>
      <c r="K56" s="56">
        <f>(K55/S55)*100</f>
        <v>3.6786466834058804</v>
      </c>
      <c r="L56" s="56">
        <f>(L55/S55)*100</f>
        <v>6.9970220384984323</v>
      </c>
      <c r="M56" s="56">
        <f>(M55/S55)*100</f>
        <v>3.3430487623053673</v>
      </c>
      <c r="N56" s="56">
        <f>(N55/S55)*100</f>
        <v>2.4821183769384128</v>
      </c>
      <c r="O56" s="56">
        <f>(O55/S55)*100</f>
        <v>1.9880564875887483</v>
      </c>
      <c r="P56" s="56">
        <f>(P55/S55)*100</f>
        <v>11.637535773141874</v>
      </c>
      <c r="Q56" s="56">
        <f>(Q55/S55)*100</f>
        <v>95.328215690439777</v>
      </c>
      <c r="R56" s="56">
        <f>(R55/S55)*100</f>
        <v>4.6717843095602198</v>
      </c>
      <c r="S56" s="56">
        <f>(S55/S55)*100</f>
        <v>100</v>
      </c>
      <c r="T56" s="39"/>
      <c r="U56" s="39"/>
      <c r="V56" s="29"/>
    </row>
    <row r="57" spans="1:27">
      <c r="A57" s="52" t="s">
        <v>100</v>
      </c>
      <c r="B57" s="53">
        <v>190315</v>
      </c>
      <c r="C57" s="53">
        <v>53076</v>
      </c>
      <c r="D57" s="53">
        <v>28578</v>
      </c>
      <c r="E57" s="53">
        <v>295111</v>
      </c>
      <c r="F57" s="53">
        <v>23829</v>
      </c>
      <c r="G57" s="53">
        <v>126353</v>
      </c>
      <c r="H57" s="53">
        <v>214257</v>
      </c>
      <c r="I57" s="53">
        <v>17058</v>
      </c>
      <c r="J57" s="53">
        <v>169165</v>
      </c>
      <c r="K57" s="53">
        <v>63601</v>
      </c>
      <c r="L57" s="53">
        <v>123740</v>
      </c>
      <c r="M57" s="53">
        <v>66711</v>
      </c>
      <c r="N57" s="53">
        <v>46512</v>
      </c>
      <c r="O57" s="53">
        <v>34758</v>
      </c>
      <c r="P57" s="53">
        <v>194248</v>
      </c>
      <c r="Q57" s="54">
        <f>SUM(B57:P57)</f>
        <v>1647312</v>
      </c>
      <c r="R57" s="53">
        <v>85552</v>
      </c>
      <c r="S57" s="53">
        <f>Q57+R57</f>
        <v>1732864</v>
      </c>
      <c r="T57" s="53">
        <v>99811</v>
      </c>
      <c r="U57" s="53">
        <f>S57+T57</f>
        <v>1832675</v>
      </c>
      <c r="V57" s="55" t="s">
        <v>100</v>
      </c>
    </row>
    <row r="58" spans="1:27" ht="13.5" thickBot="1">
      <c r="A58" s="57"/>
      <c r="B58" s="58">
        <f>(B57/S57)*100</f>
        <v>10.982685311715173</v>
      </c>
      <c r="C58" s="58">
        <f>(C57/S57)*100</f>
        <v>3.0629062638499041</v>
      </c>
      <c r="D58" s="58">
        <f>(D57/S57)*100</f>
        <v>1.6491773157039444</v>
      </c>
      <c r="E58" s="58">
        <f>(E57/S57)*100</f>
        <v>17.030245881961886</v>
      </c>
      <c r="F58" s="58">
        <f>(F57/S57)*100</f>
        <v>1.375122340818437</v>
      </c>
      <c r="G58" s="58">
        <f>(G57/S57)*100</f>
        <v>7.2915704867779585</v>
      </c>
      <c r="H58" s="58">
        <f>(H57/S57)*100</f>
        <v>12.364328648988034</v>
      </c>
      <c r="I58" s="58">
        <f>(I57/S57)*100</f>
        <v>0.98438192495198706</v>
      </c>
      <c r="J58" s="58">
        <f>(J57/S57)*100</f>
        <v>9.7621625240065004</v>
      </c>
      <c r="K58" s="58">
        <f>(K57/S57)*100</f>
        <v>3.6702822610429906</v>
      </c>
      <c r="L58" s="58">
        <f>(L57/S57)*100</f>
        <v>7.1407796572610422</v>
      </c>
      <c r="M58" s="58">
        <f>(M57/S57)*100</f>
        <v>3.8497539333727286</v>
      </c>
      <c r="N58" s="58">
        <f>(N57/S57)*100</f>
        <v>2.6841113901610281</v>
      </c>
      <c r="O58" s="58">
        <f>(O57/S57)*100</f>
        <v>2.0058123430344215</v>
      </c>
      <c r="P58" s="58">
        <f>(P57/S57)*100</f>
        <v>11.209650613089082</v>
      </c>
      <c r="Q58" s="58">
        <f>(Q57/S57)*100</f>
        <v>95.062970896735109</v>
      </c>
      <c r="R58" s="58">
        <f>(R57/S57)*100</f>
        <v>4.9370291032648836</v>
      </c>
      <c r="S58" s="58">
        <f>(S57/S57)*100</f>
        <v>100</v>
      </c>
      <c r="T58" s="59"/>
      <c r="U58" s="59"/>
      <c r="V58" s="60"/>
    </row>
    <row r="59" spans="1:27">
      <c r="A59" s="61" t="s">
        <v>101</v>
      </c>
      <c r="B59" s="62" t="s">
        <v>91</v>
      </c>
      <c r="C59" s="62"/>
      <c r="D59" s="62"/>
      <c r="E59" s="62"/>
      <c r="F59" s="62"/>
      <c r="G59" s="62"/>
      <c r="H59" s="62"/>
      <c r="I59" s="62"/>
      <c r="J59" s="62"/>
      <c r="K59" s="62"/>
      <c r="L59" s="63" t="s">
        <v>102</v>
      </c>
      <c r="M59" s="64" t="s">
        <v>2</v>
      </c>
      <c r="N59" s="64"/>
      <c r="O59" s="64"/>
      <c r="P59" s="64"/>
      <c r="Q59" s="64"/>
      <c r="R59" s="64"/>
      <c r="S59" s="64"/>
      <c r="T59" s="64"/>
      <c r="U59" s="64"/>
      <c r="V59" s="64"/>
      <c r="W59" s="48"/>
      <c r="X59" s="48"/>
      <c r="Y59" s="48"/>
      <c r="Z59" s="48"/>
      <c r="AA59" s="48"/>
    </row>
    <row r="60" spans="1:27">
      <c r="B60" s="64" t="s">
        <v>103</v>
      </c>
      <c r="C60" s="64"/>
      <c r="D60" s="64"/>
      <c r="E60" s="64"/>
      <c r="F60" s="64"/>
      <c r="G60" s="64"/>
      <c r="H60" s="64"/>
      <c r="I60" s="65"/>
      <c r="J60" s="66"/>
      <c r="K60" s="66"/>
      <c r="L60" s="67"/>
      <c r="M60" s="68"/>
      <c r="N60" s="68"/>
      <c r="O60" s="68"/>
      <c r="W60" s="48"/>
      <c r="X60" s="69"/>
      <c r="Y60" s="48"/>
      <c r="Z60" s="48"/>
      <c r="AA60" s="48"/>
    </row>
    <row r="61" spans="1:27">
      <c r="W61" s="48"/>
      <c r="X61" s="69"/>
      <c r="Y61" s="48"/>
      <c r="Z61" s="48"/>
      <c r="AA61" s="48"/>
    </row>
    <row r="62" spans="1:27">
      <c r="W62" s="48"/>
      <c r="X62" s="70"/>
      <c r="Y62" s="48"/>
      <c r="Z62" s="48"/>
      <c r="AA62" s="48"/>
    </row>
    <row r="63" spans="1:27">
      <c r="J63" s="71"/>
      <c r="W63" s="48"/>
      <c r="X63" s="69"/>
      <c r="Y63" s="48"/>
      <c r="Z63" s="48"/>
      <c r="AA63" s="48"/>
    </row>
    <row r="64" spans="1:27">
      <c r="W64" s="48"/>
      <c r="X64" s="48"/>
      <c r="Y64" s="48"/>
      <c r="Z64" s="48"/>
      <c r="AA64" s="48"/>
    </row>
    <row r="65" spans="8:24">
      <c r="W65" s="48"/>
      <c r="X65" s="48"/>
    </row>
    <row r="66" spans="8:24">
      <c r="W66" s="48"/>
      <c r="X66" s="48"/>
    </row>
    <row r="67" spans="8:24">
      <c r="H67" s="72"/>
      <c r="W67" s="48"/>
      <c r="X67" s="48"/>
    </row>
    <row r="68" spans="8:24">
      <c r="H68" s="73"/>
      <c r="W68" s="48"/>
      <c r="X68" s="48"/>
    </row>
    <row r="69" spans="8:24">
      <c r="H69" s="73"/>
      <c r="W69" s="48"/>
      <c r="X69" s="48"/>
    </row>
    <row r="70" spans="8:24">
      <c r="H70" s="73"/>
      <c r="W70" s="48"/>
      <c r="X70" s="48"/>
    </row>
    <row r="71" spans="8:24">
      <c r="H71" s="74"/>
      <c r="W71" s="48"/>
      <c r="X71" s="48"/>
    </row>
    <row r="72" spans="8:24" ht="15" customHeight="1">
      <c r="H72" s="74"/>
      <c r="W72" s="48"/>
      <c r="X72" s="48"/>
    </row>
    <row r="73" spans="8:24" ht="15" customHeight="1">
      <c r="H73" s="75"/>
    </row>
    <row r="74" spans="8:24" ht="15" customHeight="1">
      <c r="H74" s="75"/>
    </row>
    <row r="75" spans="8:24">
      <c r="H75" s="74"/>
    </row>
    <row r="76" spans="8:24">
      <c r="H76" s="74"/>
    </row>
    <row r="77" spans="8:24">
      <c r="H77" s="74"/>
    </row>
    <row r="78" spans="8:24">
      <c r="H78" s="74"/>
    </row>
    <row r="79" spans="8:24">
      <c r="H79" s="74"/>
    </row>
    <row r="80" spans="8:24">
      <c r="H80" s="74"/>
    </row>
    <row r="81" spans="8:8">
      <c r="H81" s="75"/>
    </row>
  </sheetData>
  <mergeCells count="10">
    <mergeCell ref="A1:K1"/>
    <mergeCell ref="L1:T1"/>
    <mergeCell ref="U1:V1"/>
    <mergeCell ref="A3:A4"/>
    <mergeCell ref="V3:V4"/>
    <mergeCell ref="U2:V2"/>
    <mergeCell ref="B59:K59"/>
    <mergeCell ref="M59:V59"/>
    <mergeCell ref="B60:H60"/>
    <mergeCell ref="M60:O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mdamir</dc:creator>
  <cp:lastModifiedBy>ashrafe</cp:lastModifiedBy>
  <dcterms:created xsi:type="dcterms:W3CDTF">2016-02-01T09:05:43Z</dcterms:created>
  <dcterms:modified xsi:type="dcterms:W3CDTF">2016-12-08T04:04:57Z</dcterms:modified>
</cp:coreProperties>
</file>