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CGO" sheetId="3" r:id="rId1"/>
  </sheets>
  <calcPr calcId="124519"/>
</workbook>
</file>

<file path=xl/calcChain.xml><?xml version="1.0" encoding="utf-8"?>
<calcChain xmlns="http://schemas.openxmlformats.org/spreadsheetml/2006/main">
  <c r="AC16" i="3"/>
  <c r="AC12" s="1"/>
  <c r="AC22" s="1"/>
  <c r="Z25"/>
  <c r="Z23" s="1"/>
  <c r="AA25"/>
  <c r="AA23" s="1"/>
  <c r="AB25"/>
  <c r="AB23" s="1"/>
  <c r="AC25"/>
  <c r="AC23" s="1"/>
  <c r="Z16"/>
  <c r="Z12" s="1"/>
  <c r="AA16"/>
  <c r="AA12" s="1"/>
  <c r="AB16"/>
  <c r="AB12" s="1"/>
  <c r="Z7"/>
  <c r="Z6" s="1"/>
  <c r="AA7"/>
  <c r="AA6" s="1"/>
  <c r="AB7"/>
  <c r="AB6" s="1"/>
  <c r="AC7"/>
  <c r="AC6" s="1"/>
  <c r="Y25"/>
  <c r="Y23" s="1"/>
  <c r="L27"/>
  <c r="W25"/>
  <c r="W27" s="1"/>
  <c r="V25"/>
  <c r="V27" s="1"/>
  <c r="U25"/>
  <c r="U27" s="1"/>
  <c r="T25"/>
  <c r="T27" s="1"/>
  <c r="S25"/>
  <c r="S27" s="1"/>
  <c r="R25"/>
  <c r="R27" s="1"/>
  <c r="Q25"/>
  <c r="Q27" s="1"/>
  <c r="P25"/>
  <c r="P27" s="1"/>
  <c r="O25"/>
  <c r="O27" s="1"/>
  <c r="N25"/>
  <c r="N27" s="1"/>
  <c r="M25"/>
  <c r="M27" s="1"/>
  <c r="L25"/>
  <c r="K25"/>
  <c r="K27" s="1"/>
  <c r="J25"/>
  <c r="J27" s="1"/>
  <c r="I25"/>
  <c r="I27" s="1"/>
  <c r="H25"/>
  <c r="H27" s="1"/>
  <c r="G25"/>
  <c r="G27" s="1"/>
  <c r="F25"/>
  <c r="F27" s="1"/>
  <c r="E25"/>
  <c r="E27" s="1"/>
  <c r="D25"/>
  <c r="D27" s="1"/>
  <c r="C25"/>
  <c r="C27" s="1"/>
  <c r="B25"/>
  <c r="B27" s="1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Y12"/>
  <c r="Y22" s="1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Y6"/>
  <c r="X6"/>
  <c r="X22" s="1"/>
  <c r="W6"/>
  <c r="W22" s="1"/>
  <c r="V6"/>
  <c r="V22" s="1"/>
  <c r="U6"/>
  <c r="U22" s="1"/>
  <c r="T6"/>
  <c r="T22" s="1"/>
  <c r="S6"/>
  <c r="S22" s="1"/>
  <c r="R6"/>
  <c r="R22" s="1"/>
  <c r="Q6"/>
  <c r="Q22" s="1"/>
  <c r="P6"/>
  <c r="P22" s="1"/>
  <c r="O6"/>
  <c r="O22" s="1"/>
  <c r="N6"/>
  <c r="N22" s="1"/>
  <c r="M6"/>
  <c r="M22" s="1"/>
  <c r="L6"/>
  <c r="L22" s="1"/>
  <c r="K6"/>
  <c r="K22" s="1"/>
  <c r="J6"/>
  <c r="J22" s="1"/>
  <c r="I6"/>
  <c r="I22" s="1"/>
  <c r="H6"/>
  <c r="H22" s="1"/>
  <c r="G6"/>
  <c r="G22" s="1"/>
  <c r="F6"/>
  <c r="F22" s="1"/>
  <c r="E6"/>
  <c r="E22" s="1"/>
  <c r="D6"/>
  <c r="D22" s="1"/>
  <c r="C6"/>
  <c r="C22" s="1"/>
  <c r="B6"/>
  <c r="B22" s="1"/>
  <c r="Z22" l="1"/>
  <c r="AA22"/>
  <c r="AB22"/>
  <c r="X25"/>
  <c r="X27" s="1"/>
</calcChain>
</file>

<file path=xl/sharedStrings.xml><?xml version="1.0" encoding="utf-8"?>
<sst xmlns="http://schemas.openxmlformats.org/spreadsheetml/2006/main" count="65" uniqueCount="41">
  <si>
    <t>Description</t>
  </si>
  <si>
    <t>Revenue</t>
  </si>
  <si>
    <t>Tax Revenue</t>
  </si>
  <si>
    <t>Non-Tax Revenue</t>
  </si>
  <si>
    <t>Foreign Grants</t>
  </si>
  <si>
    <t>Revenue and Foreign Grants</t>
  </si>
  <si>
    <t>Non-Development Expenditure</t>
  </si>
  <si>
    <t>Net Outlay for Food Account Operation</t>
  </si>
  <si>
    <t>Loans &amp; Advances (Net)</t>
  </si>
  <si>
    <t>Development Expenditure</t>
  </si>
  <si>
    <t>Development Program financed from Revenue Budget</t>
  </si>
  <si>
    <t>Non ADP Project</t>
  </si>
  <si>
    <t>Annual Development Program</t>
  </si>
  <si>
    <t>Non ADP FEW and Transfer</t>
  </si>
  <si>
    <t>Total Expenditure</t>
  </si>
  <si>
    <t>Financing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</si>
  <si>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</si>
  <si>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</si>
  <si>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</si>
  <si>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</si>
  <si>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</si>
  <si>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</si>
  <si>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</si>
  <si>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</si>
  <si>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</si>
  <si>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</si>
  <si>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</si>
  <si>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</si>
  <si>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Source: Ministry of Finance</t>
  </si>
  <si>
    <t>2014-15 (Actual)</t>
  </si>
  <si>
    <t>Overall Balance (Incl. Foreign Grants)</t>
  </si>
  <si>
    <t xml:space="preserve">     External</t>
  </si>
  <si>
    <t xml:space="preserve">     Domestic</t>
  </si>
  <si>
    <t xml:space="preserve">          Bank</t>
  </si>
  <si>
    <t xml:space="preserve">          Non-bank</t>
  </si>
  <si>
    <t>(Taka in Million)</t>
  </si>
  <si>
    <t>Central Government Operations</t>
  </si>
  <si>
    <t>2015-16 (Accounts)</t>
  </si>
  <si>
    <t>Formulas</t>
  </si>
  <si>
    <t>Updated</t>
  </si>
  <si>
    <t>2016-17 (Accounts)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</si>
</sst>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0" fillId="0" borderId="3" xfId="0" applyBorder="1"/>
    <xf numFmtId="0" fontId="4" fillId="0" borderId="0" xfId="0" applyFont="1"/>
    <xf numFmtId="0" fontId="4" fillId="0" borderId="0" xfId="0" applyFont="1" applyBorder="1" applyAlignment="1">
      <alignment horizontal="left" indent="3"/>
    </xf>
    <xf numFmtId="0" fontId="4" fillId="0" borderId="0" xfId="0" applyFont="1" applyBorder="1" applyAlignment="1">
      <alignment horizontal="left" indent="1"/>
    </xf>
    <xf numFmtId="0" fontId="3" fillId="0" borderId="0" xfId="0" applyFont="1" applyBorder="1"/>
    <xf numFmtId="1" fontId="3" fillId="0" borderId="0" xfId="0" applyNumberFormat="1" applyFont="1"/>
    <xf numFmtId="1" fontId="3" fillId="0" borderId="0" xfId="0" applyNumberFormat="1" applyFont="1" applyFill="1"/>
    <xf numFmtId="1" fontId="4" fillId="0" borderId="0" xfId="0" applyNumberFormat="1" applyFont="1"/>
    <xf numFmtId="1" fontId="0" fillId="0" borderId="0" xfId="0" applyNumberFormat="1"/>
    <xf numFmtId="1" fontId="0" fillId="0" borderId="0" xfId="0" applyNumberFormat="1" applyFill="1"/>
    <xf numFmtId="1" fontId="1" fillId="0" borderId="0" xfId="0" applyNumberFormat="1" applyFont="1"/>
    <xf numFmtId="1" fontId="1" fillId="0" borderId="0" xfId="0" applyNumberFormat="1" applyFont="1" applyFill="1"/>
    <xf numFmtId="0" fontId="0" fillId="0" borderId="0" xfId="0" applyFont="1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/>
    <xf numFmtId="0" fontId="3" fillId="2" borderId="0" xfId="0" applyFont="1" applyFill="1" applyBorder="1"/>
    <xf numFmtId="1" fontId="3" fillId="2" borderId="0" xfId="0" applyNumberFormat="1" applyFont="1" applyFill="1"/>
    <xf numFmtId="0" fontId="4" fillId="2" borderId="0" xfId="0" applyFont="1" applyFill="1" applyBorder="1" applyAlignment="1">
      <alignment horizontal="left" indent="1"/>
    </xf>
    <xf numFmtId="1" fontId="4" fillId="2" borderId="0" xfId="0" applyNumberFormat="1" applyFont="1" applyFill="1"/>
    <xf numFmtId="1" fontId="7" fillId="0" borderId="0" xfId="0" applyNumberFormat="1" applyFont="1"/>
    <xf numFmtId="0" fontId="3" fillId="2" borderId="0" xfId="0" applyFont="1" applyFill="1" applyBorder="1" applyAlignment="1">
      <alignment horizontal="left" indent="1"/>
    </xf>
    <xf numFmtId="1" fontId="1" fillId="2" borderId="0" xfId="0" applyNumberFormat="1" applyFont="1" applyFill="1"/>
    <xf numFmtId="1" fontId="8" fillId="0" borderId="0" xfId="0" applyNumberFormat="1" applyFont="1" applyFill="1"/>
    <xf numFmtId="1" fontId="8" fillId="0" borderId="0" xfId="0" applyNumberFormat="1" applyFont="1"/>
    <xf numFmtId="0" fontId="8" fillId="0" borderId="0" xfId="0" applyFont="1"/>
    <xf numFmtId="0" fontId="4" fillId="2" borderId="0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1" fontId="4" fillId="2" borderId="2" xfId="0" applyNumberFormat="1" applyFont="1" applyFill="1" applyBorder="1"/>
    <xf numFmtId="0" fontId="0" fillId="2" borderId="0" xfId="0" applyFill="1"/>
    <xf numFmtId="0" fontId="0" fillId="3" borderId="0" xfId="0" applyFill="1"/>
    <xf numFmtId="0" fontId="0" fillId="0" borderId="7" xfId="0" applyBorder="1"/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ill="1"/>
    <xf numFmtId="1" fontId="4" fillId="0" borderId="0" xfId="0" applyNumberFormat="1" applyFont="1" applyFill="1"/>
    <xf numFmtId="1" fontId="7" fillId="0" borderId="0" xfId="0" applyNumberFormat="1" applyFont="1" applyFill="1"/>
    <xf numFmtId="0" fontId="1" fillId="0" borderId="0" xfId="0" applyFont="1" applyFill="1"/>
    <xf numFmtId="0" fontId="8" fillId="0" borderId="0" xfId="0" applyFont="1" applyFill="1"/>
    <xf numFmtId="1" fontId="4" fillId="0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2"/>
  <sheetViews>
    <sheetView tabSelected="1" workbookViewId="0">
      <pane xSplit="1" ySplit="5" topLeftCell="Y6" activePane="bottomRight" state="frozen"/>
      <selection pane="topRight" activeCell="B1" sqref="B1"/>
      <selection pane="bottomLeft" activeCell="A6" sqref="A6"/>
      <selection pane="bottomRight" activeCell="AD35" sqref="AD35"/>
    </sheetView>
  </sheetViews>
  <sheetFormatPr defaultRowHeight="15"/>
  <cols>
    <col min="1" max="1" width="54.140625" bestFit="1" customWidth="1"/>
    <col min="2" max="12" width="9.42578125" customWidth="1"/>
    <col min="13" max="13" width="7.7109375" customWidth="1"/>
    <col min="14" max="14" width="9.42578125" customWidth="1"/>
    <col min="15" max="15" width="8" customWidth="1"/>
    <col min="16" max="16" width="9.42578125" customWidth="1"/>
    <col min="17" max="23" width="9.140625" customWidth="1"/>
    <col min="29" max="29" width="10.140625" customWidth="1"/>
  </cols>
  <sheetData>
    <row r="1" spans="1:37" ht="18.75">
      <c r="A1" s="2" t="s">
        <v>36</v>
      </c>
    </row>
    <row r="3" spans="1:37">
      <c r="P3" s="18"/>
      <c r="X3" s="41" t="s">
        <v>35</v>
      </c>
      <c r="Y3" s="41"/>
    </row>
    <row r="4" spans="1:37" ht="15" customHeight="1">
      <c r="A4" s="36" t="s">
        <v>0</v>
      </c>
      <c r="B4" s="38" t="s">
        <v>29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40"/>
      <c r="N4" s="42" t="s">
        <v>37</v>
      </c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38" t="s">
        <v>40</v>
      </c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40"/>
    </row>
    <row r="5" spans="1:37">
      <c r="A5" s="37"/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16</v>
      </c>
      <c r="O5" s="3" t="s">
        <v>17</v>
      </c>
      <c r="P5" s="3" t="s">
        <v>18</v>
      </c>
      <c r="Q5" s="3" t="s">
        <v>19</v>
      </c>
      <c r="R5" s="3" t="s">
        <v>20</v>
      </c>
      <c r="S5" s="3" t="s">
        <v>21</v>
      </c>
      <c r="T5" s="3" t="s">
        <v>22</v>
      </c>
      <c r="U5" s="3" t="s">
        <v>23</v>
      </c>
      <c r="V5" s="3" t="s">
        <v>24</v>
      </c>
      <c r="W5" s="3" t="s">
        <v>25</v>
      </c>
      <c r="X5" s="3" t="s">
        <v>26</v>
      </c>
      <c r="Y5" s="3" t="s">
        <v>27</v>
      </c>
      <c r="Z5" s="35" t="s">
        <v>16</v>
      </c>
      <c r="AA5" s="35" t="s">
        <v>17</v>
      </c>
      <c r="AB5" s="35" t="s">
        <v>18</v>
      </c>
      <c r="AC5" s="35" t="s">
        <v>19</v>
      </c>
      <c r="AD5" s="35" t="s">
        <v>20</v>
      </c>
      <c r="AE5" s="35" t="s">
        <v>21</v>
      </c>
      <c r="AF5" s="35" t="s">
        <v>22</v>
      </c>
      <c r="AG5" s="35" t="s">
        <v>23</v>
      </c>
      <c r="AH5" s="35" t="s">
        <v>24</v>
      </c>
      <c r="AI5" s="35" t="s">
        <v>25</v>
      </c>
      <c r="AJ5" s="35" t="s">
        <v>26</v>
      </c>
      <c r="AK5" s="35" t="s">
        <v>27</v>
      </c>
    </row>
    <row r="6" spans="1:37" s="1" customFormat="1">
      <c r="A6" s="20" t="s">
        <v>5</v>
      </c>
      <c r="B6" s="21">
        <f t="shared" ref="B6:Y6" si="0">B7+B10</f>
        <v>115974</v>
      </c>
      <c r="C6" s="21">
        <f t="shared" si="0"/>
        <v>114582</v>
      </c>
      <c r="D6" s="21">
        <f t="shared" si="0"/>
        <v>117999</v>
      </c>
      <c r="E6" s="21">
        <f t="shared" si="0"/>
        <v>117999</v>
      </c>
      <c r="F6" s="21">
        <f t="shared" si="0"/>
        <v>98566</v>
      </c>
      <c r="G6" s="21">
        <f t="shared" si="0"/>
        <v>125637</v>
      </c>
      <c r="H6" s="21">
        <f t="shared" si="0"/>
        <v>128913</v>
      </c>
      <c r="I6" s="21">
        <f t="shared" si="0"/>
        <v>110666</v>
      </c>
      <c r="J6" s="21">
        <f t="shared" si="0"/>
        <v>128888</v>
      </c>
      <c r="K6" s="21">
        <f t="shared" si="0"/>
        <v>110392</v>
      </c>
      <c r="L6" s="21">
        <f t="shared" si="0"/>
        <v>129770.2</v>
      </c>
      <c r="M6" s="21">
        <f t="shared" si="0"/>
        <v>191554</v>
      </c>
      <c r="N6" s="21">
        <f t="shared" si="0"/>
        <v>133368</v>
      </c>
      <c r="O6" s="21">
        <f t="shared" si="0"/>
        <v>123225</v>
      </c>
      <c r="P6" s="21">
        <f t="shared" si="0"/>
        <v>127297</v>
      </c>
      <c r="Q6" s="21">
        <f t="shared" si="0"/>
        <v>127297</v>
      </c>
      <c r="R6" s="21">
        <f>R7+R10</f>
        <v>127667</v>
      </c>
      <c r="S6" s="21">
        <f t="shared" si="0"/>
        <v>152800</v>
      </c>
      <c r="T6" s="21">
        <f t="shared" si="0"/>
        <v>142907</v>
      </c>
      <c r="U6" s="21">
        <f t="shared" si="0"/>
        <v>127944</v>
      </c>
      <c r="V6" s="21">
        <f t="shared" si="0"/>
        <v>151654</v>
      </c>
      <c r="W6" s="21">
        <f t="shared" si="0"/>
        <v>131365</v>
      </c>
      <c r="X6" s="21">
        <f t="shared" si="0"/>
        <v>153178</v>
      </c>
      <c r="Y6" s="21">
        <f t="shared" si="0"/>
        <v>245476</v>
      </c>
      <c r="Z6" s="21">
        <f t="shared" ref="Z6:AC6" si="1">Z7+Z10</f>
        <v>151645</v>
      </c>
      <c r="AA6" s="21">
        <f t="shared" si="1"/>
        <v>147753</v>
      </c>
      <c r="AB6" s="21">
        <f t="shared" si="1"/>
        <v>137107</v>
      </c>
      <c r="AC6" s="21">
        <f t="shared" si="1"/>
        <v>140505</v>
      </c>
      <c r="AD6" s="9"/>
      <c r="AE6" s="9"/>
      <c r="AF6" s="9"/>
      <c r="AG6" s="9"/>
      <c r="AH6" s="9"/>
      <c r="AI6" s="9"/>
      <c r="AJ6" s="9"/>
      <c r="AK6" s="9"/>
    </row>
    <row r="7" spans="1:37" s="15" customFormat="1">
      <c r="A7" s="22" t="s">
        <v>1</v>
      </c>
      <c r="B7" s="23">
        <f t="shared" ref="B7:Y7" si="2">B8+B9</f>
        <v>115848</v>
      </c>
      <c r="C7" s="23">
        <f t="shared" si="2"/>
        <v>114328</v>
      </c>
      <c r="D7" s="23">
        <f t="shared" si="2"/>
        <v>117679</v>
      </c>
      <c r="E7" s="23">
        <f t="shared" si="2"/>
        <v>117679</v>
      </c>
      <c r="F7" s="23">
        <f t="shared" si="2"/>
        <v>97837</v>
      </c>
      <c r="G7" s="23">
        <f t="shared" si="2"/>
        <v>124375</v>
      </c>
      <c r="H7" s="23">
        <f t="shared" si="2"/>
        <v>128177</v>
      </c>
      <c r="I7" s="23">
        <f t="shared" si="2"/>
        <v>109412</v>
      </c>
      <c r="J7" s="23">
        <f t="shared" si="2"/>
        <v>127541</v>
      </c>
      <c r="K7" s="23">
        <f t="shared" si="2"/>
        <v>109158</v>
      </c>
      <c r="L7" s="23">
        <f t="shared" si="2"/>
        <v>129129</v>
      </c>
      <c r="M7" s="23">
        <f t="shared" si="2"/>
        <v>185166</v>
      </c>
      <c r="N7" s="23">
        <f t="shared" si="2"/>
        <v>133308</v>
      </c>
      <c r="O7" s="23">
        <f t="shared" si="2"/>
        <v>122940</v>
      </c>
      <c r="P7" s="23">
        <f t="shared" si="2"/>
        <v>126529</v>
      </c>
      <c r="Q7" s="23">
        <f t="shared" si="2"/>
        <v>126529</v>
      </c>
      <c r="R7" s="23">
        <f t="shared" si="2"/>
        <v>127184</v>
      </c>
      <c r="S7" s="23">
        <f t="shared" si="2"/>
        <v>152510</v>
      </c>
      <c r="T7" s="23">
        <f t="shared" si="2"/>
        <v>142583</v>
      </c>
      <c r="U7" s="23">
        <f t="shared" si="2"/>
        <v>127226</v>
      </c>
      <c r="V7" s="23">
        <f t="shared" si="2"/>
        <v>150948</v>
      </c>
      <c r="W7" s="23">
        <f t="shared" si="2"/>
        <v>130975</v>
      </c>
      <c r="X7" s="23">
        <f t="shared" si="2"/>
        <v>152925</v>
      </c>
      <c r="Y7" s="23">
        <f t="shared" si="2"/>
        <v>236712</v>
      </c>
      <c r="Z7" s="23">
        <f t="shared" ref="Z7:AC7" si="3">Z8+Z9</f>
        <v>151563</v>
      </c>
      <c r="AA7" s="23">
        <f t="shared" si="3"/>
        <v>147434</v>
      </c>
      <c r="AB7" s="23">
        <f t="shared" si="3"/>
        <v>136822</v>
      </c>
      <c r="AC7" s="23">
        <f t="shared" si="3"/>
        <v>140371</v>
      </c>
      <c r="AD7" s="44"/>
      <c r="AE7" s="44"/>
      <c r="AF7" s="44"/>
      <c r="AG7" s="44"/>
      <c r="AH7" s="44"/>
      <c r="AI7" s="44"/>
      <c r="AJ7" s="44"/>
      <c r="AK7" s="44"/>
    </row>
    <row r="8" spans="1:37">
      <c r="A8" s="5" t="s">
        <v>2</v>
      </c>
      <c r="B8" s="10">
        <v>83455</v>
      </c>
      <c r="C8" s="10">
        <v>89802</v>
      </c>
      <c r="D8" s="10">
        <v>109634</v>
      </c>
      <c r="E8" s="10">
        <v>109634</v>
      </c>
      <c r="F8" s="10">
        <v>88919</v>
      </c>
      <c r="G8" s="24">
        <v>119341</v>
      </c>
      <c r="H8" s="24">
        <v>105891</v>
      </c>
      <c r="I8" s="24">
        <v>100200</v>
      </c>
      <c r="J8" s="24">
        <v>117578</v>
      </c>
      <c r="K8" s="24">
        <v>102741</v>
      </c>
      <c r="L8" s="24">
        <v>119861.1</v>
      </c>
      <c r="M8" s="24">
        <v>161124</v>
      </c>
      <c r="N8" s="24">
        <v>92032</v>
      </c>
      <c r="O8" s="24">
        <v>101823</v>
      </c>
      <c r="P8" s="24">
        <v>119083</v>
      </c>
      <c r="Q8" s="24">
        <v>119083</v>
      </c>
      <c r="R8" s="24">
        <v>120641</v>
      </c>
      <c r="S8" s="24">
        <v>141144</v>
      </c>
      <c r="T8" s="24">
        <v>119138</v>
      </c>
      <c r="U8" s="24">
        <v>117196</v>
      </c>
      <c r="V8" s="24">
        <v>139660</v>
      </c>
      <c r="W8" s="24">
        <v>116222</v>
      </c>
      <c r="X8" s="24">
        <v>144995</v>
      </c>
      <c r="Y8" s="24">
        <v>204658</v>
      </c>
      <c r="Z8" s="24">
        <v>108579</v>
      </c>
      <c r="AA8" s="24">
        <v>129251</v>
      </c>
      <c r="AB8" s="24">
        <v>127590</v>
      </c>
      <c r="AC8" s="24">
        <v>130826</v>
      </c>
      <c r="AD8" s="45"/>
      <c r="AE8" s="45"/>
      <c r="AF8" s="45"/>
      <c r="AG8" s="45"/>
      <c r="AH8" s="45"/>
      <c r="AI8" s="45"/>
      <c r="AJ8" s="45"/>
      <c r="AK8" s="45"/>
    </row>
    <row r="9" spans="1:37">
      <c r="A9" s="5" t="s">
        <v>3</v>
      </c>
      <c r="B9" s="10">
        <v>32393</v>
      </c>
      <c r="C9" s="10">
        <v>24526</v>
      </c>
      <c r="D9" s="10">
        <v>8045</v>
      </c>
      <c r="E9" s="10">
        <v>8045</v>
      </c>
      <c r="F9" s="10">
        <v>8918</v>
      </c>
      <c r="G9" s="24">
        <v>5034</v>
      </c>
      <c r="H9" s="24">
        <v>22286</v>
      </c>
      <c r="I9" s="24">
        <v>9212</v>
      </c>
      <c r="J9" s="24">
        <v>9963</v>
      </c>
      <c r="K9" s="24">
        <v>6417</v>
      </c>
      <c r="L9" s="24">
        <v>9267.9</v>
      </c>
      <c r="M9" s="24">
        <v>24042</v>
      </c>
      <c r="N9" s="24">
        <v>41276</v>
      </c>
      <c r="O9" s="24">
        <v>21117</v>
      </c>
      <c r="P9" s="24">
        <v>7446</v>
      </c>
      <c r="Q9" s="24">
        <v>7446</v>
      </c>
      <c r="R9" s="24">
        <v>6543</v>
      </c>
      <c r="S9" s="24">
        <v>11366</v>
      </c>
      <c r="T9" s="24">
        <v>23445</v>
      </c>
      <c r="U9" s="24">
        <v>10030</v>
      </c>
      <c r="V9" s="24">
        <v>11288</v>
      </c>
      <c r="W9" s="24">
        <v>14753</v>
      </c>
      <c r="X9" s="24">
        <v>7930</v>
      </c>
      <c r="Y9" s="24">
        <v>32054</v>
      </c>
      <c r="Z9" s="24">
        <v>42984</v>
      </c>
      <c r="AA9" s="24">
        <v>18183</v>
      </c>
      <c r="AB9" s="24">
        <v>9232</v>
      </c>
      <c r="AC9" s="24">
        <v>9545</v>
      </c>
      <c r="AD9" s="45"/>
      <c r="AE9" s="45"/>
      <c r="AF9" s="45"/>
      <c r="AG9" s="45"/>
      <c r="AH9" s="45"/>
      <c r="AI9" s="45"/>
      <c r="AJ9" s="45"/>
      <c r="AK9" s="45"/>
    </row>
    <row r="10" spans="1:37">
      <c r="A10" s="6" t="s">
        <v>4</v>
      </c>
      <c r="B10" s="10">
        <v>126</v>
      </c>
      <c r="C10" s="10">
        <v>254</v>
      </c>
      <c r="D10" s="10">
        <v>320</v>
      </c>
      <c r="E10" s="10">
        <v>320</v>
      </c>
      <c r="F10" s="10">
        <v>729</v>
      </c>
      <c r="G10" s="24">
        <v>1262</v>
      </c>
      <c r="H10" s="24">
        <v>736</v>
      </c>
      <c r="I10" s="24">
        <v>1254</v>
      </c>
      <c r="J10" s="24">
        <v>1347</v>
      </c>
      <c r="K10" s="24">
        <v>1234</v>
      </c>
      <c r="L10" s="24">
        <v>641.20000000000005</v>
      </c>
      <c r="M10" s="24">
        <v>6388</v>
      </c>
      <c r="N10" s="24">
        <v>60</v>
      </c>
      <c r="O10" s="24">
        <v>285</v>
      </c>
      <c r="P10" s="24">
        <v>768</v>
      </c>
      <c r="Q10" s="24">
        <v>768</v>
      </c>
      <c r="R10" s="24">
        <v>483</v>
      </c>
      <c r="S10" s="24">
        <v>290</v>
      </c>
      <c r="T10" s="24">
        <v>324</v>
      </c>
      <c r="U10" s="24">
        <v>718</v>
      </c>
      <c r="V10" s="24">
        <v>706</v>
      </c>
      <c r="W10" s="24">
        <v>390</v>
      </c>
      <c r="X10" s="24">
        <v>253</v>
      </c>
      <c r="Y10" s="24">
        <v>8764</v>
      </c>
      <c r="Z10" s="24">
        <v>82</v>
      </c>
      <c r="AA10" s="24">
        <v>319</v>
      </c>
      <c r="AB10" s="24">
        <v>285</v>
      </c>
      <c r="AC10" s="24">
        <v>134</v>
      </c>
      <c r="AD10" s="45"/>
      <c r="AE10" s="45"/>
      <c r="AF10" s="45"/>
      <c r="AG10" s="45"/>
      <c r="AH10" s="45"/>
      <c r="AI10" s="45"/>
      <c r="AJ10" s="45"/>
      <c r="AK10" s="45"/>
    </row>
    <row r="11" spans="1:37" s="1" customFormat="1">
      <c r="A11" s="7"/>
      <c r="B11" s="8"/>
      <c r="C11" s="8"/>
      <c r="D11" s="8"/>
      <c r="E11" s="9"/>
      <c r="F11" s="9"/>
      <c r="G11" s="9"/>
      <c r="H11" s="9"/>
      <c r="I11" s="9"/>
      <c r="J11" s="9"/>
      <c r="K11" s="9"/>
      <c r="L11" s="9"/>
      <c r="M11" s="8"/>
      <c r="N11" s="8"/>
      <c r="O11" s="8"/>
      <c r="P11" s="8"/>
      <c r="AD11" s="46"/>
      <c r="AE11" s="46"/>
      <c r="AF11" s="46"/>
      <c r="AG11" s="46"/>
      <c r="AH11" s="46"/>
      <c r="AI11" s="46"/>
      <c r="AJ11" s="46"/>
      <c r="AK11" s="46"/>
    </row>
    <row r="12" spans="1:37">
      <c r="A12" s="20" t="s">
        <v>14</v>
      </c>
      <c r="B12" s="21">
        <f t="shared" ref="B12:AC12" si="4">B13+B14+B15+B16</f>
        <v>113378</v>
      </c>
      <c r="C12" s="21">
        <f t="shared" si="4"/>
        <v>89152</v>
      </c>
      <c r="D12" s="21">
        <f t="shared" si="4"/>
        <v>162695</v>
      </c>
      <c r="E12" s="21">
        <f t="shared" si="4"/>
        <v>162695</v>
      </c>
      <c r="F12" s="21">
        <f t="shared" si="4"/>
        <v>130873</v>
      </c>
      <c r="G12" s="21">
        <f t="shared" si="4"/>
        <v>162576</v>
      </c>
      <c r="H12" s="21">
        <f t="shared" si="4"/>
        <v>140792</v>
      </c>
      <c r="I12" s="21">
        <f t="shared" si="4"/>
        <v>144677</v>
      </c>
      <c r="J12" s="21">
        <f t="shared" si="4"/>
        <v>131778</v>
      </c>
      <c r="K12" s="21">
        <f t="shared" si="4"/>
        <v>123725</v>
      </c>
      <c r="L12" s="21">
        <f t="shared" si="4"/>
        <v>192594.3</v>
      </c>
      <c r="M12" s="21">
        <f t="shared" si="4"/>
        <v>491573</v>
      </c>
      <c r="N12" s="21">
        <f t="shared" si="4"/>
        <v>110335.1</v>
      </c>
      <c r="O12" s="21">
        <f t="shared" si="4"/>
        <v>104156</v>
      </c>
      <c r="P12" s="21">
        <f t="shared" si="4"/>
        <v>156719</v>
      </c>
      <c r="Q12" s="21">
        <f t="shared" si="4"/>
        <v>156719</v>
      </c>
      <c r="R12" s="21">
        <f t="shared" si="4"/>
        <v>132561</v>
      </c>
      <c r="S12" s="21">
        <f t="shared" si="4"/>
        <v>153510</v>
      </c>
      <c r="T12" s="21">
        <f t="shared" si="4"/>
        <v>122706</v>
      </c>
      <c r="U12" s="21">
        <f t="shared" si="4"/>
        <v>164413</v>
      </c>
      <c r="V12" s="21">
        <f t="shared" si="4"/>
        <v>184659</v>
      </c>
      <c r="W12" s="21">
        <f t="shared" si="4"/>
        <v>140131</v>
      </c>
      <c r="X12" s="21">
        <f t="shared" si="4"/>
        <v>232327</v>
      </c>
      <c r="Y12" s="21">
        <f t="shared" si="4"/>
        <v>627329</v>
      </c>
      <c r="Z12" s="21">
        <f t="shared" si="4"/>
        <v>68391</v>
      </c>
      <c r="AA12" s="21">
        <f t="shared" si="4"/>
        <v>197243</v>
      </c>
      <c r="AB12" s="21">
        <f t="shared" si="4"/>
        <v>163311</v>
      </c>
      <c r="AC12" s="21">
        <f t="shared" si="4"/>
        <v>216389.7</v>
      </c>
      <c r="AD12" s="9"/>
      <c r="AE12" s="9"/>
      <c r="AF12" s="9"/>
      <c r="AG12" s="9"/>
      <c r="AH12" s="9"/>
      <c r="AI12" s="9"/>
      <c r="AJ12" s="9"/>
      <c r="AK12" s="9"/>
    </row>
    <row r="13" spans="1:37">
      <c r="A13" s="6" t="s">
        <v>6</v>
      </c>
      <c r="B13" s="10">
        <v>87990</v>
      </c>
      <c r="C13" s="10">
        <v>61417</v>
      </c>
      <c r="D13" s="10">
        <v>118508</v>
      </c>
      <c r="E13" s="10">
        <v>118508</v>
      </c>
      <c r="F13" s="10">
        <v>85470</v>
      </c>
      <c r="G13" s="24">
        <v>111783</v>
      </c>
      <c r="H13" s="24">
        <v>104571</v>
      </c>
      <c r="I13" s="24">
        <v>80455</v>
      </c>
      <c r="J13" s="24">
        <v>90341</v>
      </c>
      <c r="K13" s="24">
        <v>88319</v>
      </c>
      <c r="L13" s="24">
        <v>126301.6</v>
      </c>
      <c r="M13" s="24">
        <v>228776</v>
      </c>
      <c r="N13" s="24">
        <v>92637</v>
      </c>
      <c r="O13" s="24">
        <v>66549</v>
      </c>
      <c r="P13" s="24">
        <v>120609</v>
      </c>
      <c r="Q13" s="24">
        <v>120609</v>
      </c>
      <c r="R13" s="24">
        <v>98959</v>
      </c>
      <c r="S13" s="24">
        <v>107768</v>
      </c>
      <c r="T13" s="24">
        <v>99159</v>
      </c>
      <c r="U13" s="24">
        <v>127332</v>
      </c>
      <c r="V13" s="24">
        <v>127114</v>
      </c>
      <c r="W13" s="24">
        <v>115306</v>
      </c>
      <c r="X13" s="24">
        <v>169852</v>
      </c>
      <c r="Y13" s="24">
        <v>301720</v>
      </c>
      <c r="Z13" s="24">
        <v>67339</v>
      </c>
      <c r="AA13" s="24">
        <v>127597</v>
      </c>
      <c r="AB13" s="24">
        <v>124116</v>
      </c>
      <c r="AC13" s="24">
        <v>118578</v>
      </c>
      <c r="AD13" s="45"/>
      <c r="AE13" s="45"/>
      <c r="AF13" s="45"/>
      <c r="AG13" s="45"/>
      <c r="AH13" s="45"/>
      <c r="AI13" s="45"/>
      <c r="AJ13" s="45"/>
      <c r="AK13" s="45"/>
    </row>
    <row r="14" spans="1:37">
      <c r="A14" s="6" t="s">
        <v>7</v>
      </c>
      <c r="B14" s="10">
        <v>4785</v>
      </c>
      <c r="C14" s="10">
        <v>10633</v>
      </c>
      <c r="D14" s="10">
        <v>6540</v>
      </c>
      <c r="E14" s="10">
        <v>6540</v>
      </c>
      <c r="F14" s="10">
        <v>1450</v>
      </c>
      <c r="G14" s="24">
        <v>3348</v>
      </c>
      <c r="H14" s="24">
        <v>3795</v>
      </c>
      <c r="I14" s="24">
        <v>1516</v>
      </c>
      <c r="J14" s="24">
        <v>2899</v>
      </c>
      <c r="K14" s="24">
        <v>2185</v>
      </c>
      <c r="L14" s="24">
        <v>2200.6999999999998</v>
      </c>
      <c r="M14" s="24">
        <v>4614</v>
      </c>
      <c r="N14" s="24">
        <v>65</v>
      </c>
      <c r="O14" s="24">
        <v>12734</v>
      </c>
      <c r="P14" s="24">
        <v>6902</v>
      </c>
      <c r="Q14" s="24">
        <v>6902</v>
      </c>
      <c r="R14" s="24">
        <v>3919</v>
      </c>
      <c r="S14" s="24">
        <v>509</v>
      </c>
      <c r="T14" s="24">
        <v>1722</v>
      </c>
      <c r="U14" s="24">
        <v>2035</v>
      </c>
      <c r="V14" s="24">
        <v>2122</v>
      </c>
      <c r="W14" s="24">
        <v>-1150</v>
      </c>
      <c r="X14" s="24">
        <v>266</v>
      </c>
      <c r="Y14" s="24">
        <v>2747</v>
      </c>
      <c r="Z14" s="24">
        <v>-192</v>
      </c>
      <c r="AA14" s="24">
        <v>8824</v>
      </c>
      <c r="AB14" s="24">
        <v>10316</v>
      </c>
      <c r="AC14" s="24">
        <v>495.7</v>
      </c>
      <c r="AD14" s="45"/>
      <c r="AE14" s="45"/>
      <c r="AF14" s="45"/>
      <c r="AG14" s="45"/>
      <c r="AH14" s="45"/>
      <c r="AI14" s="45"/>
      <c r="AJ14" s="45"/>
      <c r="AK14" s="45"/>
    </row>
    <row r="15" spans="1:37">
      <c r="A15" s="6" t="s">
        <v>8</v>
      </c>
      <c r="B15" s="10">
        <v>-960</v>
      </c>
      <c r="C15" s="10">
        <v>-450</v>
      </c>
      <c r="D15" s="10">
        <v>7697</v>
      </c>
      <c r="E15" s="10">
        <v>7697</v>
      </c>
      <c r="F15" s="10">
        <v>-152</v>
      </c>
      <c r="G15" s="24">
        <v>11453</v>
      </c>
      <c r="H15" s="24">
        <v>708</v>
      </c>
      <c r="I15" s="24">
        <v>18049</v>
      </c>
      <c r="J15" s="24">
        <v>-934</v>
      </c>
      <c r="K15" s="24">
        <v>-1327</v>
      </c>
      <c r="L15" s="24">
        <v>10605</v>
      </c>
      <c r="M15" s="24">
        <v>40414</v>
      </c>
      <c r="N15" s="24">
        <v>-1830</v>
      </c>
      <c r="O15" s="24">
        <v>-1736</v>
      </c>
      <c r="P15" s="24">
        <v>-462</v>
      </c>
      <c r="Q15" s="24">
        <v>-462</v>
      </c>
      <c r="R15" s="24">
        <v>-1391</v>
      </c>
      <c r="S15" s="24">
        <v>-1336</v>
      </c>
      <c r="T15" s="24">
        <v>-1290</v>
      </c>
      <c r="U15" s="24">
        <v>2337</v>
      </c>
      <c r="V15" s="24">
        <v>-1363</v>
      </c>
      <c r="W15" s="24">
        <v>-2124</v>
      </c>
      <c r="X15" s="24">
        <v>6726</v>
      </c>
      <c r="Y15" s="24">
        <v>13526</v>
      </c>
      <c r="Z15" s="24">
        <v>-1297</v>
      </c>
      <c r="AA15" s="24">
        <v>16787</v>
      </c>
      <c r="AB15" s="24">
        <v>-331</v>
      </c>
      <c r="AC15" s="24">
        <v>-1476</v>
      </c>
      <c r="AD15" s="45"/>
      <c r="AE15" s="45"/>
      <c r="AF15" s="45"/>
      <c r="AG15" s="45"/>
      <c r="AH15" s="45"/>
      <c r="AI15" s="45"/>
      <c r="AJ15" s="45"/>
      <c r="AK15" s="45"/>
    </row>
    <row r="16" spans="1:37">
      <c r="A16" s="25" t="s">
        <v>9</v>
      </c>
      <c r="B16" s="21">
        <f t="shared" ref="B16:AC16" si="5">SUM(B17:B20)</f>
        <v>21563</v>
      </c>
      <c r="C16" s="21">
        <f t="shared" si="5"/>
        <v>17552</v>
      </c>
      <c r="D16" s="21">
        <f t="shared" si="5"/>
        <v>29950</v>
      </c>
      <c r="E16" s="21">
        <f t="shared" si="5"/>
        <v>29950</v>
      </c>
      <c r="F16" s="21">
        <f t="shared" si="5"/>
        <v>44105</v>
      </c>
      <c r="G16" s="21">
        <f t="shared" si="5"/>
        <v>35992</v>
      </c>
      <c r="H16" s="21">
        <f t="shared" si="5"/>
        <v>31718</v>
      </c>
      <c r="I16" s="21">
        <f t="shared" si="5"/>
        <v>44657</v>
      </c>
      <c r="J16" s="21">
        <f t="shared" si="5"/>
        <v>39472</v>
      </c>
      <c r="K16" s="21">
        <f t="shared" si="5"/>
        <v>34548</v>
      </c>
      <c r="L16" s="21">
        <f t="shared" si="5"/>
        <v>53487</v>
      </c>
      <c r="M16" s="21">
        <f t="shared" si="5"/>
        <v>217769</v>
      </c>
      <c r="N16" s="21">
        <f t="shared" si="5"/>
        <v>19463.099999999999</v>
      </c>
      <c r="O16" s="21">
        <f t="shared" si="5"/>
        <v>26609</v>
      </c>
      <c r="P16" s="21">
        <f t="shared" si="5"/>
        <v>29670</v>
      </c>
      <c r="Q16" s="21">
        <f t="shared" si="5"/>
        <v>29670</v>
      </c>
      <c r="R16" s="21">
        <f t="shared" si="5"/>
        <v>31074</v>
      </c>
      <c r="S16" s="21">
        <f t="shared" si="5"/>
        <v>46569</v>
      </c>
      <c r="T16" s="21">
        <f t="shared" si="5"/>
        <v>23115</v>
      </c>
      <c r="U16" s="21">
        <f t="shared" si="5"/>
        <v>32709</v>
      </c>
      <c r="V16" s="21">
        <f t="shared" si="5"/>
        <v>56786</v>
      </c>
      <c r="W16" s="21">
        <f t="shared" si="5"/>
        <v>28099</v>
      </c>
      <c r="X16" s="21">
        <f t="shared" si="5"/>
        <v>55483</v>
      </c>
      <c r="Y16" s="21">
        <f t="shared" si="5"/>
        <v>309336</v>
      </c>
      <c r="Z16" s="21">
        <f t="shared" si="5"/>
        <v>2541</v>
      </c>
      <c r="AA16" s="21">
        <f t="shared" si="5"/>
        <v>44035</v>
      </c>
      <c r="AB16" s="21">
        <f t="shared" si="5"/>
        <v>29210</v>
      </c>
      <c r="AC16" s="21">
        <f t="shared" si="5"/>
        <v>98792</v>
      </c>
      <c r="AD16" s="9"/>
      <c r="AE16" s="9"/>
      <c r="AF16" s="9"/>
      <c r="AG16" s="9"/>
      <c r="AH16" s="9"/>
      <c r="AI16" s="9"/>
      <c r="AJ16" s="9"/>
      <c r="AK16" s="9"/>
    </row>
    <row r="17" spans="1:37">
      <c r="A17" s="5" t="s">
        <v>10</v>
      </c>
      <c r="B17" s="10">
        <v>23</v>
      </c>
      <c r="C17" s="10">
        <v>122</v>
      </c>
      <c r="D17" s="10">
        <v>215</v>
      </c>
      <c r="E17" s="10">
        <v>215</v>
      </c>
      <c r="F17" s="10">
        <v>165</v>
      </c>
      <c r="G17" s="24">
        <v>182</v>
      </c>
      <c r="H17" s="24">
        <v>680</v>
      </c>
      <c r="I17" s="24">
        <v>321</v>
      </c>
      <c r="J17" s="24">
        <v>551</v>
      </c>
      <c r="K17" s="24">
        <v>641</v>
      </c>
      <c r="L17" s="24">
        <v>321</v>
      </c>
      <c r="M17" s="24">
        <v>2329</v>
      </c>
      <c r="N17" s="24">
        <v>0.1</v>
      </c>
      <c r="O17" s="24">
        <v>16</v>
      </c>
      <c r="P17" s="24">
        <v>352</v>
      </c>
      <c r="Q17" s="24">
        <v>352</v>
      </c>
      <c r="R17" s="24">
        <v>579</v>
      </c>
      <c r="S17" s="24">
        <v>295</v>
      </c>
      <c r="T17" s="24">
        <v>177</v>
      </c>
      <c r="U17" s="24">
        <v>298</v>
      </c>
      <c r="V17" s="24">
        <v>233</v>
      </c>
      <c r="W17" s="24">
        <v>232</v>
      </c>
      <c r="X17" s="24">
        <v>298</v>
      </c>
      <c r="Y17" s="24">
        <v>2463</v>
      </c>
      <c r="Z17" s="24">
        <v>0</v>
      </c>
      <c r="AA17" s="24">
        <v>9</v>
      </c>
      <c r="AB17" s="24">
        <v>76</v>
      </c>
      <c r="AC17" s="24">
        <v>49396</v>
      </c>
      <c r="AD17" s="45"/>
      <c r="AE17" s="45"/>
      <c r="AF17" s="45"/>
      <c r="AG17" s="45"/>
      <c r="AH17" s="45"/>
      <c r="AI17" s="45"/>
      <c r="AJ17" s="45"/>
      <c r="AK17" s="45"/>
    </row>
    <row r="18" spans="1:37">
      <c r="A18" s="5" t="s">
        <v>11</v>
      </c>
      <c r="B18" s="10">
        <v>147</v>
      </c>
      <c r="C18" s="10">
        <v>144</v>
      </c>
      <c r="D18" s="10">
        <v>132</v>
      </c>
      <c r="E18" s="10">
        <v>132</v>
      </c>
      <c r="F18" s="10">
        <v>0</v>
      </c>
      <c r="G18" s="24">
        <v>396</v>
      </c>
      <c r="H18" s="24">
        <v>7751</v>
      </c>
      <c r="I18" s="24">
        <v>252</v>
      </c>
      <c r="J18" s="24">
        <v>1492</v>
      </c>
      <c r="K18" s="24">
        <v>2480</v>
      </c>
      <c r="L18" s="24">
        <v>2</v>
      </c>
      <c r="M18" s="24">
        <v>7671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38</v>
      </c>
      <c r="V18" s="24">
        <v>0</v>
      </c>
      <c r="W18" s="24">
        <v>0</v>
      </c>
      <c r="X18" s="24">
        <v>0</v>
      </c>
      <c r="Y18" s="24">
        <v>1342</v>
      </c>
      <c r="Z18" s="24">
        <v>0</v>
      </c>
      <c r="AA18" s="24">
        <v>0</v>
      </c>
      <c r="AB18" s="24">
        <v>0</v>
      </c>
      <c r="AC18" s="24">
        <v>67</v>
      </c>
      <c r="AD18" s="45"/>
      <c r="AE18" s="45"/>
      <c r="AF18" s="45"/>
      <c r="AG18" s="45"/>
      <c r="AH18" s="45"/>
      <c r="AI18" s="45"/>
      <c r="AJ18" s="45"/>
      <c r="AK18" s="45"/>
    </row>
    <row r="19" spans="1:37">
      <c r="A19" s="5" t="s">
        <v>12</v>
      </c>
      <c r="B19" s="10">
        <v>21393</v>
      </c>
      <c r="C19" s="10">
        <v>17286</v>
      </c>
      <c r="D19" s="10">
        <v>29603</v>
      </c>
      <c r="E19" s="10">
        <v>29603</v>
      </c>
      <c r="F19" s="10">
        <v>43940</v>
      </c>
      <c r="G19" s="24">
        <v>35414</v>
      </c>
      <c r="H19" s="24">
        <v>23287</v>
      </c>
      <c r="I19" s="24">
        <v>44084</v>
      </c>
      <c r="J19" s="24">
        <v>37429</v>
      </c>
      <c r="K19" s="24">
        <v>31427</v>
      </c>
      <c r="L19" s="24">
        <v>53151</v>
      </c>
      <c r="M19" s="24">
        <v>205732</v>
      </c>
      <c r="N19" s="24">
        <v>19463</v>
      </c>
      <c r="O19" s="24">
        <v>26593</v>
      </c>
      <c r="P19" s="24">
        <v>29318</v>
      </c>
      <c r="Q19" s="24">
        <v>29318</v>
      </c>
      <c r="R19" s="24">
        <v>30495</v>
      </c>
      <c r="S19" s="24">
        <v>46274</v>
      </c>
      <c r="T19" s="24">
        <v>22938</v>
      </c>
      <c r="U19" s="24">
        <v>32366</v>
      </c>
      <c r="V19" s="24">
        <v>56476</v>
      </c>
      <c r="W19" s="24">
        <v>27405</v>
      </c>
      <c r="X19" s="24">
        <v>53524</v>
      </c>
      <c r="Y19" s="24">
        <v>301720</v>
      </c>
      <c r="Z19" s="24">
        <v>2541</v>
      </c>
      <c r="AA19" s="24">
        <v>44026</v>
      </c>
      <c r="AB19" s="24">
        <v>29127</v>
      </c>
      <c r="AC19" s="24">
        <v>0</v>
      </c>
      <c r="AD19" s="45"/>
      <c r="AE19" s="45"/>
      <c r="AF19" s="45"/>
      <c r="AG19" s="45"/>
      <c r="AH19" s="45"/>
      <c r="AI19" s="45"/>
      <c r="AJ19" s="45"/>
      <c r="AK19" s="45"/>
    </row>
    <row r="20" spans="1:37">
      <c r="A20" s="5" t="s">
        <v>13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13</v>
      </c>
      <c r="M20" s="24">
        <v>2037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7</v>
      </c>
      <c r="V20" s="24">
        <v>77</v>
      </c>
      <c r="W20" s="24">
        <v>462</v>
      </c>
      <c r="X20" s="24">
        <v>1661</v>
      </c>
      <c r="Y20" s="24">
        <v>3811</v>
      </c>
      <c r="Z20" s="24">
        <v>0</v>
      </c>
      <c r="AA20" s="24">
        <v>0</v>
      </c>
      <c r="AB20" s="24">
        <v>7</v>
      </c>
      <c r="AC20" s="24">
        <v>49329</v>
      </c>
      <c r="AD20" s="45"/>
      <c r="AE20" s="45"/>
      <c r="AF20" s="45"/>
      <c r="AG20" s="45"/>
      <c r="AH20" s="45"/>
      <c r="AI20" s="45"/>
      <c r="AJ20" s="45"/>
      <c r="AK20" s="45"/>
    </row>
    <row r="21" spans="1:37">
      <c r="A21" s="7"/>
      <c r="B21" s="11"/>
      <c r="C21" s="11"/>
      <c r="D21" s="11"/>
      <c r="E21" s="12"/>
      <c r="F21" s="12"/>
      <c r="G21" s="12"/>
      <c r="H21" s="12"/>
      <c r="I21" s="12"/>
      <c r="J21" s="12"/>
      <c r="K21" s="12"/>
      <c r="L21" s="12"/>
      <c r="M21" s="11"/>
      <c r="N21" s="11"/>
      <c r="O21" s="11"/>
      <c r="P21" s="11"/>
      <c r="AD21" s="43"/>
      <c r="AE21" s="43"/>
      <c r="AF21" s="43"/>
      <c r="AG21" s="43"/>
      <c r="AH21" s="43"/>
      <c r="AI21" s="43"/>
      <c r="AJ21" s="43"/>
      <c r="AK21" s="43"/>
    </row>
    <row r="22" spans="1:37" s="1" customFormat="1">
      <c r="A22" s="20" t="s">
        <v>30</v>
      </c>
      <c r="B22" s="26">
        <f t="shared" ref="B22:AC22" si="6">B6-B12</f>
        <v>2596</v>
      </c>
      <c r="C22" s="26">
        <f t="shared" si="6"/>
        <v>25430</v>
      </c>
      <c r="D22" s="26">
        <f t="shared" si="6"/>
        <v>-44696</v>
      </c>
      <c r="E22" s="26">
        <f t="shared" si="6"/>
        <v>-44696</v>
      </c>
      <c r="F22" s="26">
        <f t="shared" si="6"/>
        <v>-32307</v>
      </c>
      <c r="G22" s="26">
        <f t="shared" si="6"/>
        <v>-36939</v>
      </c>
      <c r="H22" s="26">
        <f t="shared" si="6"/>
        <v>-11879</v>
      </c>
      <c r="I22" s="26">
        <f t="shared" si="6"/>
        <v>-34011</v>
      </c>
      <c r="J22" s="26">
        <f t="shared" si="6"/>
        <v>-2890</v>
      </c>
      <c r="K22" s="26">
        <f t="shared" si="6"/>
        <v>-13333</v>
      </c>
      <c r="L22" s="26">
        <f t="shared" si="6"/>
        <v>-62824.099999999991</v>
      </c>
      <c r="M22" s="26">
        <f t="shared" si="6"/>
        <v>-300019</v>
      </c>
      <c r="N22" s="26">
        <f t="shared" si="6"/>
        <v>23032.899999999994</v>
      </c>
      <c r="O22" s="26">
        <f t="shared" si="6"/>
        <v>19069</v>
      </c>
      <c r="P22" s="26">
        <f t="shared" si="6"/>
        <v>-29422</v>
      </c>
      <c r="Q22" s="26">
        <f>Q6-Q12</f>
        <v>-29422</v>
      </c>
      <c r="R22" s="26">
        <f t="shared" si="6"/>
        <v>-4894</v>
      </c>
      <c r="S22" s="26">
        <f t="shared" si="6"/>
        <v>-710</v>
      </c>
      <c r="T22" s="26">
        <f t="shared" si="6"/>
        <v>20201</v>
      </c>
      <c r="U22" s="26">
        <f t="shared" si="6"/>
        <v>-36469</v>
      </c>
      <c r="V22" s="26">
        <f t="shared" si="6"/>
        <v>-33005</v>
      </c>
      <c r="W22" s="26">
        <f t="shared" si="6"/>
        <v>-8766</v>
      </c>
      <c r="X22" s="26">
        <f t="shared" si="6"/>
        <v>-79149</v>
      </c>
      <c r="Y22" s="26">
        <f t="shared" si="6"/>
        <v>-381853</v>
      </c>
      <c r="Z22" s="26">
        <f t="shared" si="6"/>
        <v>83254</v>
      </c>
      <c r="AA22" s="26">
        <f t="shared" si="6"/>
        <v>-49490</v>
      </c>
      <c r="AB22" s="26">
        <f t="shared" si="6"/>
        <v>-26204</v>
      </c>
      <c r="AC22" s="26">
        <f t="shared" si="6"/>
        <v>-75884.700000000012</v>
      </c>
      <c r="AD22" s="14"/>
      <c r="AE22" s="14"/>
      <c r="AF22" s="14"/>
      <c r="AG22" s="14"/>
      <c r="AH22" s="14"/>
      <c r="AI22" s="14"/>
      <c r="AJ22" s="14"/>
      <c r="AK22" s="14"/>
    </row>
    <row r="23" spans="1:37" s="1" customFormat="1">
      <c r="A23" s="16" t="s">
        <v>15</v>
      </c>
      <c r="B23" s="13">
        <v>-2582</v>
      </c>
      <c r="C23" s="13">
        <v>-25378</v>
      </c>
      <c r="D23" s="13">
        <v>44686</v>
      </c>
      <c r="E23" s="13">
        <v>44686</v>
      </c>
      <c r="F23" s="14">
        <v>32296</v>
      </c>
      <c r="G23" s="27">
        <v>36944</v>
      </c>
      <c r="H23" s="27">
        <v>11845</v>
      </c>
      <c r="I23" s="27">
        <v>34339</v>
      </c>
      <c r="J23" s="27">
        <v>2889</v>
      </c>
      <c r="K23" s="27">
        <v>13332</v>
      </c>
      <c r="L23" s="27">
        <v>62816</v>
      </c>
      <c r="M23" s="28">
        <v>299624</v>
      </c>
      <c r="N23" s="28">
        <v>-23034</v>
      </c>
      <c r="O23" s="28">
        <v>-19058</v>
      </c>
      <c r="P23" s="28">
        <v>29457</v>
      </c>
      <c r="Q23" s="28">
        <v>29457</v>
      </c>
      <c r="R23" s="29">
        <v>4855</v>
      </c>
      <c r="S23" s="29">
        <v>709</v>
      </c>
      <c r="T23" s="29">
        <v>-20204</v>
      </c>
      <c r="U23" s="29">
        <v>51012</v>
      </c>
      <c r="V23" s="29">
        <v>33084</v>
      </c>
      <c r="W23" s="29">
        <v>8543</v>
      </c>
      <c r="X23" s="29">
        <v>78699</v>
      </c>
      <c r="Y23" s="29">
        <f>Y24+Y25</f>
        <v>378780</v>
      </c>
      <c r="Z23" s="29">
        <f t="shared" ref="Z23:AC23" si="7">Z24+Z25</f>
        <v>-83140</v>
      </c>
      <c r="AA23" s="29">
        <f t="shared" si="7"/>
        <v>83059</v>
      </c>
      <c r="AB23" s="29">
        <f t="shared" si="7"/>
        <v>26535</v>
      </c>
      <c r="AC23" s="29">
        <f t="shared" si="7"/>
        <v>32072</v>
      </c>
      <c r="AD23" s="47"/>
      <c r="AE23" s="47"/>
      <c r="AF23" s="47"/>
      <c r="AG23" s="47"/>
      <c r="AH23" s="47"/>
      <c r="AI23" s="47"/>
      <c r="AJ23" s="47"/>
      <c r="AK23" s="47"/>
    </row>
    <row r="24" spans="1:37">
      <c r="A24" s="17" t="s">
        <v>31</v>
      </c>
      <c r="B24" s="10">
        <v>-12754</v>
      </c>
      <c r="C24" s="10">
        <v>319</v>
      </c>
      <c r="D24" s="10">
        <v>-4551</v>
      </c>
      <c r="E24" s="10">
        <v>-4551</v>
      </c>
      <c r="F24" s="10">
        <v>694</v>
      </c>
      <c r="G24" s="24">
        <v>18488</v>
      </c>
      <c r="H24" s="24">
        <v>-339</v>
      </c>
      <c r="I24" s="24">
        <v>-16</v>
      </c>
      <c r="J24" s="24">
        <v>7998</v>
      </c>
      <c r="K24" s="24">
        <v>1299</v>
      </c>
      <c r="L24" s="24">
        <v>5421</v>
      </c>
      <c r="M24" s="24">
        <v>13216</v>
      </c>
      <c r="N24" s="24">
        <v>-5648</v>
      </c>
      <c r="O24" s="24">
        <v>-1835</v>
      </c>
      <c r="P24" s="24">
        <v>-3264</v>
      </c>
      <c r="Q24" s="24">
        <v>-3264</v>
      </c>
      <c r="R24" s="24">
        <v>-747</v>
      </c>
      <c r="S24" s="24">
        <v>21181</v>
      </c>
      <c r="T24" s="24">
        <v>2783</v>
      </c>
      <c r="U24" s="24">
        <v>1883</v>
      </c>
      <c r="V24" s="24">
        <v>7184</v>
      </c>
      <c r="W24" s="24">
        <v>474</v>
      </c>
      <c r="X24" s="24">
        <v>-582</v>
      </c>
      <c r="Y24" s="24">
        <v>25102</v>
      </c>
      <c r="Z24" s="24">
        <v>-3526</v>
      </c>
      <c r="AA24" s="24">
        <v>-1312</v>
      </c>
      <c r="AB24" s="24">
        <v>-4322</v>
      </c>
      <c r="AC24" s="24">
        <v>828</v>
      </c>
      <c r="AD24" s="45"/>
      <c r="AE24" s="45"/>
      <c r="AF24" s="45"/>
      <c r="AG24" s="45"/>
      <c r="AH24" s="45"/>
      <c r="AI24" s="45"/>
      <c r="AJ24" s="45"/>
      <c r="AK24" s="45"/>
    </row>
    <row r="25" spans="1:37">
      <c r="A25" s="30" t="s">
        <v>32</v>
      </c>
      <c r="B25" s="23">
        <f t="shared" ref="B25:X25" si="8">B23-B24</f>
        <v>10172</v>
      </c>
      <c r="C25" s="23">
        <f t="shared" si="8"/>
        <v>-25697</v>
      </c>
      <c r="D25" s="23">
        <f t="shared" si="8"/>
        <v>49237</v>
      </c>
      <c r="E25" s="23">
        <f t="shared" si="8"/>
        <v>49237</v>
      </c>
      <c r="F25" s="23">
        <f t="shared" si="8"/>
        <v>31602</v>
      </c>
      <c r="G25" s="23">
        <f t="shared" si="8"/>
        <v>18456</v>
      </c>
      <c r="H25" s="23">
        <f t="shared" si="8"/>
        <v>12184</v>
      </c>
      <c r="I25" s="23">
        <f t="shared" si="8"/>
        <v>34355</v>
      </c>
      <c r="J25" s="23">
        <f t="shared" si="8"/>
        <v>-5109</v>
      </c>
      <c r="K25" s="23">
        <f t="shared" si="8"/>
        <v>12033</v>
      </c>
      <c r="L25" s="23">
        <f t="shared" si="8"/>
        <v>57395</v>
      </c>
      <c r="M25" s="23">
        <f t="shared" si="8"/>
        <v>286408</v>
      </c>
      <c r="N25" s="23">
        <f t="shared" si="8"/>
        <v>-17386</v>
      </c>
      <c r="O25" s="23">
        <f t="shared" si="8"/>
        <v>-17223</v>
      </c>
      <c r="P25" s="23">
        <f t="shared" si="8"/>
        <v>32721</v>
      </c>
      <c r="Q25" s="23">
        <f t="shared" si="8"/>
        <v>32721</v>
      </c>
      <c r="R25" s="23">
        <f t="shared" si="8"/>
        <v>5602</v>
      </c>
      <c r="S25" s="23">
        <f t="shared" si="8"/>
        <v>-20472</v>
      </c>
      <c r="T25" s="23">
        <f t="shared" si="8"/>
        <v>-22987</v>
      </c>
      <c r="U25" s="23">
        <f t="shared" si="8"/>
        <v>49129</v>
      </c>
      <c r="V25" s="23">
        <f t="shared" si="8"/>
        <v>25900</v>
      </c>
      <c r="W25" s="23">
        <f t="shared" si="8"/>
        <v>8069</v>
      </c>
      <c r="X25" s="23">
        <f t="shared" si="8"/>
        <v>79281</v>
      </c>
      <c r="Y25" s="23">
        <f>Y26+Y27</f>
        <v>353678</v>
      </c>
      <c r="Z25" s="23">
        <f t="shared" ref="Z25:AC25" si="9">Z26+Z27</f>
        <v>-79614</v>
      </c>
      <c r="AA25" s="23">
        <f t="shared" si="9"/>
        <v>84371</v>
      </c>
      <c r="AB25" s="23">
        <f t="shared" si="9"/>
        <v>30857</v>
      </c>
      <c r="AC25" s="23">
        <f t="shared" si="9"/>
        <v>31244</v>
      </c>
      <c r="AD25" s="44"/>
      <c r="AE25" s="44"/>
      <c r="AF25" s="44"/>
      <c r="AG25" s="44"/>
      <c r="AH25" s="44"/>
      <c r="AI25" s="44"/>
      <c r="AJ25" s="44"/>
      <c r="AK25" s="44"/>
    </row>
    <row r="26" spans="1:37">
      <c r="A26" s="17" t="s">
        <v>33</v>
      </c>
      <c r="B26" s="10">
        <v>25008</v>
      </c>
      <c r="C26" s="10">
        <v>2192</v>
      </c>
      <c r="D26" s="10">
        <v>-27543</v>
      </c>
      <c r="E26" s="10">
        <v>-27543</v>
      </c>
      <c r="F26" s="10">
        <v>10648</v>
      </c>
      <c r="G26" s="24">
        <v>19996</v>
      </c>
      <c r="H26" s="24">
        <v>-23964</v>
      </c>
      <c r="I26" s="24">
        <v>-14568</v>
      </c>
      <c r="J26" s="24">
        <v>10609</v>
      </c>
      <c r="K26" s="24">
        <v>9333</v>
      </c>
      <c r="L26" s="24">
        <v>-48370</v>
      </c>
      <c r="M26" s="24">
        <v>13136</v>
      </c>
      <c r="N26" s="24">
        <v>91666</v>
      </c>
      <c r="O26" s="24">
        <v>-16407</v>
      </c>
      <c r="P26" s="24">
        <v>-4779</v>
      </c>
      <c r="Q26" s="24">
        <v>-4779</v>
      </c>
      <c r="R26" s="24">
        <v>-23234</v>
      </c>
      <c r="S26" s="24">
        <v>-13514</v>
      </c>
      <c r="T26" s="24">
        <v>-2419</v>
      </c>
      <c r="U26" s="24">
        <v>-47225</v>
      </c>
      <c r="V26" s="24">
        <v>-22804</v>
      </c>
      <c r="W26" s="24">
        <v>6060</v>
      </c>
      <c r="X26" s="24">
        <v>32514</v>
      </c>
      <c r="Y26" s="24">
        <v>124640</v>
      </c>
      <c r="Z26" s="24">
        <v>14634</v>
      </c>
      <c r="AA26" s="24">
        <v>-16095</v>
      </c>
      <c r="AB26" s="24">
        <v>-29006</v>
      </c>
      <c r="AC26" s="24">
        <v>-18916</v>
      </c>
      <c r="AD26" s="45"/>
      <c r="AE26" s="45"/>
      <c r="AF26" s="45"/>
      <c r="AG26" s="45"/>
      <c r="AH26" s="45"/>
      <c r="AI26" s="45"/>
      <c r="AJ26" s="45"/>
      <c r="AK26" s="45"/>
    </row>
    <row r="27" spans="1:37">
      <c r="A27" s="31" t="s">
        <v>34</v>
      </c>
      <c r="B27" s="32">
        <f t="shared" ref="B27:X27" si="10">B25-B26</f>
        <v>-14836</v>
      </c>
      <c r="C27" s="32">
        <f t="shared" si="10"/>
        <v>-27889</v>
      </c>
      <c r="D27" s="32">
        <f t="shared" si="10"/>
        <v>76780</v>
      </c>
      <c r="E27" s="32">
        <f t="shared" si="10"/>
        <v>76780</v>
      </c>
      <c r="F27" s="32">
        <f t="shared" si="10"/>
        <v>20954</v>
      </c>
      <c r="G27" s="32">
        <f t="shared" si="10"/>
        <v>-1540</v>
      </c>
      <c r="H27" s="32">
        <f t="shared" si="10"/>
        <v>36148</v>
      </c>
      <c r="I27" s="32">
        <f t="shared" si="10"/>
        <v>48923</v>
      </c>
      <c r="J27" s="32">
        <f t="shared" si="10"/>
        <v>-15718</v>
      </c>
      <c r="K27" s="32">
        <f t="shared" si="10"/>
        <v>2700</v>
      </c>
      <c r="L27" s="32">
        <f t="shared" si="10"/>
        <v>105765</v>
      </c>
      <c r="M27" s="32">
        <f t="shared" si="10"/>
        <v>273272</v>
      </c>
      <c r="N27" s="32">
        <f t="shared" si="10"/>
        <v>-109052</v>
      </c>
      <c r="O27" s="32">
        <f t="shared" si="10"/>
        <v>-816</v>
      </c>
      <c r="P27" s="32">
        <f t="shared" si="10"/>
        <v>37500</v>
      </c>
      <c r="Q27" s="32">
        <f t="shared" si="10"/>
        <v>37500</v>
      </c>
      <c r="R27" s="32">
        <f t="shared" si="10"/>
        <v>28836</v>
      </c>
      <c r="S27" s="32">
        <f t="shared" si="10"/>
        <v>-6958</v>
      </c>
      <c r="T27" s="32">
        <f t="shared" si="10"/>
        <v>-20568</v>
      </c>
      <c r="U27" s="32">
        <f t="shared" si="10"/>
        <v>96354</v>
      </c>
      <c r="V27" s="32">
        <f t="shared" si="10"/>
        <v>48704</v>
      </c>
      <c r="W27" s="32">
        <f t="shared" si="10"/>
        <v>2009</v>
      </c>
      <c r="X27" s="32">
        <f t="shared" si="10"/>
        <v>46767</v>
      </c>
      <c r="Y27" s="32">
        <v>229038</v>
      </c>
      <c r="Z27" s="32">
        <v>-94248</v>
      </c>
      <c r="AA27" s="32">
        <v>100466</v>
      </c>
      <c r="AB27" s="32">
        <v>59863</v>
      </c>
      <c r="AC27" s="32">
        <v>50160</v>
      </c>
      <c r="AD27" s="48"/>
      <c r="AE27" s="48"/>
      <c r="AF27" s="48"/>
      <c r="AG27" s="48"/>
      <c r="AH27" s="48"/>
      <c r="AI27" s="48"/>
      <c r="AJ27" s="48"/>
      <c r="AK27" s="48"/>
    </row>
    <row r="28" spans="1:37">
      <c r="A28" s="19" t="s">
        <v>28</v>
      </c>
      <c r="AC28" s="9"/>
      <c r="AD28" s="9"/>
      <c r="AE28" s="9"/>
      <c r="AF28" s="9"/>
      <c r="AG28" s="9"/>
      <c r="AH28" s="9"/>
      <c r="AI28" s="9"/>
      <c r="AJ28" s="9"/>
      <c r="AK28" s="9"/>
    </row>
    <row r="29" spans="1:37">
      <c r="A29" s="4"/>
      <c r="AC29" s="43"/>
      <c r="AD29" s="43"/>
      <c r="AE29" s="43"/>
      <c r="AF29" s="43"/>
      <c r="AG29" s="43"/>
      <c r="AH29" s="43"/>
      <c r="AI29" s="43"/>
      <c r="AJ29" s="43"/>
      <c r="AK29" s="43"/>
    </row>
    <row r="31" spans="1:37">
      <c r="A31" t="s">
        <v>38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</row>
    <row r="32" spans="1:37">
      <c r="A32" t="s">
        <v>39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</row>
  </sheetData>
  <mergeCells count="5">
    <mergeCell ref="A4:A5"/>
    <mergeCell ref="B4:M4"/>
    <mergeCell ref="X3:Y3"/>
    <mergeCell ref="N4:Y4"/>
    <mergeCell ref="Z4:AK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CGO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2017-06-14T05:20:07Z</dcterms:modified>
</cp:coreProperties>
</file>